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tabRatio="744"/>
  </bookViews>
  <sheets>
    <sheet name="Имущество МО" sheetId="1" r:id="rId1"/>
    <sheet name="МУП" sheetId="2" r:id="rId2"/>
    <sheet name="Казна" sheetId="3" r:id="rId3"/>
    <sheet name="жилые дома ЕМР" sheetId="4" r:id="rId4"/>
    <sheet name="Удаленные из реестра" sheetId="5" r:id="rId5"/>
    <sheet name="Детские площадки" sheetId="6" r:id="rId6"/>
    <sheet name="Аварийное жилье" sheetId="8" r:id="rId7"/>
    <sheet name="Движимое имущество" sheetId="9" r:id="rId8"/>
    <sheet name="Электролинии" sheetId="11" r:id="rId9"/>
    <sheet name="ГРПШ" sheetId="12" r:id="rId10"/>
    <sheet name="Лист1" sheetId="15" r:id="rId11"/>
    <sheet name="Не в казне" sheetId="16" r:id="rId12"/>
    <sheet name="Лист2" sheetId="17" r:id="rId13"/>
    <sheet name="Лист3" sheetId="18" r:id="rId14"/>
  </sheets>
  <definedNames>
    <definedName name="_xlnm.Print_Area" localSheetId="5">'Детские площадки'!$A$1:$O$214</definedName>
  </definedNames>
  <calcPr calcId="124519"/>
</workbook>
</file>

<file path=xl/calcChain.xml><?xml version="1.0" encoding="utf-8"?>
<calcChain xmlns="http://schemas.openxmlformats.org/spreadsheetml/2006/main">
  <c r="G342" i="5"/>
  <c r="F341" i="3"/>
  <c r="D287"/>
  <c r="H276"/>
  <c r="G276"/>
  <c r="G268"/>
  <c r="H444" i="1"/>
  <c r="G444"/>
  <c r="E80" i="6"/>
  <c r="E79"/>
  <c r="E56"/>
  <c r="E118"/>
  <c r="E99"/>
  <c r="E117"/>
  <c r="E104"/>
  <c r="E116"/>
  <c r="E115"/>
  <c r="E114"/>
  <c r="E103"/>
  <c r="E97"/>
  <c r="E92"/>
  <c r="E61"/>
  <c r="E93"/>
  <c r="E91"/>
  <c r="E90"/>
  <c r="E64"/>
  <c r="E89"/>
  <c r="E63"/>
  <c r="E62"/>
  <c r="E88"/>
  <c r="E87"/>
  <c r="E86"/>
  <c r="E85"/>
  <c r="E84"/>
  <c r="E65"/>
  <c r="E83"/>
  <c r="E81"/>
  <c r="E66"/>
  <c r="E39"/>
  <c r="E38"/>
  <c r="E49"/>
  <c r="E60"/>
  <c r="E71"/>
  <c r="E70"/>
  <c r="E76"/>
  <c r="E74"/>
  <c r="E58"/>
  <c r="E35"/>
  <c r="E73"/>
  <c r="E75"/>
  <c r="E59"/>
  <c r="E68"/>
  <c r="E57"/>
  <c r="E51"/>
  <c r="E53"/>
  <c r="E52"/>
  <c r="E50"/>
  <c r="E77"/>
  <c r="E33"/>
  <c r="E32"/>
  <c r="E34"/>
  <c r="E31"/>
  <c r="E55"/>
  <c r="E30"/>
  <c r="E72"/>
  <c r="F142" i="9"/>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H289" i="5"/>
  <c r="G289"/>
  <c r="H264"/>
  <c r="G264"/>
  <c r="H263"/>
  <c r="G263"/>
  <c r="G239"/>
  <c r="G238"/>
  <c r="H173"/>
  <c r="G173"/>
  <c r="H144"/>
  <c r="G144"/>
  <c r="G90"/>
</calcChain>
</file>

<file path=xl/comments1.xml><?xml version="1.0" encoding="utf-8"?>
<comments xmlns="http://schemas.openxmlformats.org/spreadsheetml/2006/main">
  <authors>
    <author>Автор</author>
  </authors>
  <commentList>
    <comment ref="B92" authorId="0">
      <text>
        <r>
          <rPr>
            <b/>
            <sz val="9"/>
            <color indexed="81"/>
            <rFont val="Tahoma"/>
            <family val="2"/>
            <charset val="204"/>
          </rPr>
          <t>Автор:</t>
        </r>
        <r>
          <rPr>
            <sz val="9"/>
            <color indexed="81"/>
            <rFont val="Tahoma"/>
            <family val="2"/>
            <charset val="204"/>
          </rPr>
          <t xml:space="preserve">
ТСЖ "Прогресс" Договор безв.польз. № 1/1 от 02.08.2011 г.</t>
        </r>
      </text>
    </comment>
    <comment ref="B93" authorId="0">
      <text>
        <r>
          <rPr>
            <b/>
            <sz val="9"/>
            <color indexed="81"/>
            <rFont val="Tahoma"/>
            <family val="2"/>
            <charset val="204"/>
          </rPr>
          <t>Автор:</t>
        </r>
        <r>
          <rPr>
            <sz val="9"/>
            <color indexed="81"/>
            <rFont val="Tahoma"/>
            <family val="2"/>
            <charset val="204"/>
          </rPr>
          <t xml:space="preserve">
ТСЖ "Новострой" Договор безв.польз. № 2/1 от 02.08.2011 г.</t>
        </r>
      </text>
    </comment>
    <comment ref="C260"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E298" authorId="0">
      <text>
        <r>
          <rPr>
            <b/>
            <sz val="9"/>
            <color indexed="81"/>
            <rFont val="Tahoma"/>
            <family val="2"/>
            <charset val="204"/>
          </rPr>
          <t>Автор:</t>
        </r>
        <r>
          <rPr>
            <sz val="9"/>
            <color indexed="81"/>
            <rFont val="Tahoma"/>
            <family val="2"/>
            <charset val="204"/>
          </rPr>
          <t xml:space="preserve">
Общая площадь квартиры</t>
        </r>
      </text>
    </comment>
    <comment ref="C423" authorId="0">
      <text>
        <r>
          <rPr>
            <b/>
            <sz val="9"/>
            <color indexed="81"/>
            <rFont val="Tahoma"/>
            <family val="2"/>
            <charset val="204"/>
          </rPr>
          <t>Автор:</t>
        </r>
        <r>
          <rPr>
            <sz val="9"/>
            <color indexed="81"/>
            <rFont val="Tahoma"/>
            <family val="2"/>
            <charset val="204"/>
          </rPr>
          <t xml:space="preserve">
Чикаев</t>
        </r>
      </text>
    </comment>
  </commentList>
</comments>
</file>

<file path=xl/comments2.xml><?xml version="1.0" encoding="utf-8"?>
<comments xmlns="http://schemas.openxmlformats.org/spreadsheetml/2006/main">
  <authors>
    <author>Автор</author>
  </authors>
  <commentList>
    <comment ref="C98"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99"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100"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266" authorId="0">
      <text>
        <r>
          <rPr>
            <b/>
            <sz val="9"/>
            <color indexed="81"/>
            <rFont val="Tahoma"/>
            <family val="2"/>
            <charset val="204"/>
          </rPr>
          <t>Автор:</t>
        </r>
        <r>
          <rPr>
            <sz val="9"/>
            <color indexed="81"/>
            <rFont val="Tahoma"/>
            <family val="2"/>
            <charset val="204"/>
          </rPr>
          <t xml:space="preserve">
Чикаев</t>
        </r>
      </text>
    </comment>
  </commentList>
</comments>
</file>

<file path=xl/comments3.xml><?xml version="1.0" encoding="utf-8"?>
<comments xmlns="http://schemas.openxmlformats.org/spreadsheetml/2006/main">
  <authors>
    <author>Автор</author>
  </authors>
  <commentList>
    <comment ref="C4" authorId="0">
      <text>
        <r>
          <rPr>
            <b/>
            <sz val="9"/>
            <color indexed="81"/>
            <rFont val="Tahoma"/>
            <family val="2"/>
            <charset val="204"/>
          </rPr>
          <t>Автор:</t>
        </r>
        <r>
          <rPr>
            <sz val="9"/>
            <color indexed="81"/>
            <rFont val="Tahoma"/>
            <family val="2"/>
            <charset val="204"/>
          </rPr>
          <t xml:space="preserve">
Служебное жилое помещение</t>
        </r>
      </text>
    </comment>
  </commentList>
</comments>
</file>

<file path=xl/comments4.xml><?xml version="1.0" encoding="utf-8"?>
<comments xmlns="http://schemas.openxmlformats.org/spreadsheetml/2006/main">
  <authors>
    <author>Автор</author>
  </authors>
  <commentList>
    <comment ref="C13"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101"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E137" authorId="0">
      <text>
        <r>
          <rPr>
            <b/>
            <sz val="9"/>
            <color indexed="81"/>
            <rFont val="Tahoma"/>
            <family val="2"/>
            <charset val="204"/>
          </rPr>
          <t>Автор:</t>
        </r>
        <r>
          <rPr>
            <sz val="9"/>
            <color indexed="81"/>
            <rFont val="Tahoma"/>
            <family val="2"/>
            <charset val="204"/>
          </rPr>
          <t xml:space="preserve">
Общая площадь квартир 4,6,10,11</t>
        </r>
      </text>
    </comment>
    <comment ref="E140" authorId="0">
      <text>
        <r>
          <rPr>
            <b/>
            <sz val="9"/>
            <color indexed="81"/>
            <rFont val="Tahoma"/>
            <family val="2"/>
            <charset val="204"/>
          </rPr>
          <t>Автор:</t>
        </r>
        <r>
          <rPr>
            <sz val="9"/>
            <color indexed="81"/>
            <rFont val="Tahoma"/>
            <family val="2"/>
            <charset val="204"/>
          </rPr>
          <t xml:space="preserve">
Общая площадь квартир 2 и 9</t>
        </r>
      </text>
    </comment>
    <comment ref="E155" authorId="0">
      <text>
        <r>
          <rPr>
            <b/>
            <sz val="9"/>
            <color indexed="81"/>
            <rFont val="Tahoma"/>
            <family val="2"/>
            <charset val="204"/>
          </rPr>
          <t>Автор:</t>
        </r>
        <r>
          <rPr>
            <sz val="9"/>
            <color indexed="81"/>
            <rFont val="Tahoma"/>
            <family val="2"/>
            <charset val="204"/>
          </rPr>
          <t xml:space="preserve">
Общая площадь квартир 9 и 10</t>
        </r>
      </text>
    </comment>
    <comment ref="C170"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179"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D220" authorId="0">
      <text>
        <r>
          <rPr>
            <b/>
            <sz val="9"/>
            <color indexed="81"/>
            <rFont val="Tahoma"/>
            <family val="2"/>
            <charset val="204"/>
          </rPr>
          <t>Автор:</t>
        </r>
        <r>
          <rPr>
            <sz val="9"/>
            <color indexed="81"/>
            <rFont val="Tahoma"/>
            <family val="2"/>
            <charset val="204"/>
          </rPr>
          <t xml:space="preserve">
Общая площадь квартир 6 и 30</t>
        </r>
      </text>
    </comment>
    <comment ref="E227" authorId="0">
      <text>
        <r>
          <rPr>
            <b/>
            <sz val="9"/>
            <color indexed="81"/>
            <rFont val="Tahoma"/>
            <family val="2"/>
            <charset val="204"/>
          </rPr>
          <t>Автор:</t>
        </r>
        <r>
          <rPr>
            <sz val="9"/>
            <color indexed="81"/>
            <rFont val="Tahoma"/>
            <family val="2"/>
            <charset val="204"/>
          </rPr>
          <t xml:space="preserve">
40,6 кв. м.</t>
        </r>
      </text>
    </comment>
    <comment ref="C306"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331" authorId="0">
      <text>
        <r>
          <rPr>
            <b/>
            <sz val="9"/>
            <color indexed="81"/>
            <rFont val="Tahoma"/>
            <family val="2"/>
            <charset val="204"/>
          </rPr>
          <t>Автор:</t>
        </r>
        <r>
          <rPr>
            <sz val="9"/>
            <color indexed="81"/>
            <rFont val="Tahoma"/>
            <family val="2"/>
            <charset val="204"/>
          </rPr>
          <t xml:space="preserve">
Служебное жилое помещение</t>
        </r>
      </text>
    </comment>
    <comment ref="C355" authorId="0">
      <text>
        <r>
          <rPr>
            <b/>
            <sz val="9"/>
            <color indexed="81"/>
            <rFont val="Tahoma"/>
            <family val="2"/>
            <charset val="204"/>
          </rPr>
          <t>Автор:</t>
        </r>
        <r>
          <rPr>
            <sz val="9"/>
            <color indexed="81"/>
            <rFont val="Tahoma"/>
            <family val="2"/>
            <charset val="204"/>
          </rPr>
          <t xml:space="preserve">
Служебное жилое помещение</t>
        </r>
      </text>
    </comment>
  </commentList>
</comments>
</file>

<file path=xl/comments5.xml><?xml version="1.0" encoding="utf-8"?>
<comments xmlns="http://schemas.openxmlformats.org/spreadsheetml/2006/main">
  <authors>
    <author>Автор</author>
  </authors>
  <commentList>
    <comment ref="B46" authorId="0">
      <text>
        <r>
          <rPr>
            <b/>
            <sz val="9"/>
            <color indexed="81"/>
            <rFont val="Tahoma"/>
            <family val="2"/>
            <charset val="204"/>
          </rPr>
          <t>Автор:</t>
        </r>
        <r>
          <rPr>
            <sz val="9"/>
            <color indexed="81"/>
            <rFont val="Tahoma"/>
            <family val="2"/>
            <charset val="204"/>
          </rPr>
          <t xml:space="preserve">
ТСЖ "Прогресс" Договор безв.польз. № 1/1 от 02.08.2011 г.</t>
        </r>
      </text>
    </comment>
    <comment ref="B47" authorId="0">
      <text>
        <r>
          <rPr>
            <b/>
            <sz val="9"/>
            <color indexed="81"/>
            <rFont val="Tahoma"/>
            <family val="2"/>
            <charset val="204"/>
          </rPr>
          <t>Автор:</t>
        </r>
        <r>
          <rPr>
            <sz val="9"/>
            <color indexed="81"/>
            <rFont val="Tahoma"/>
            <family val="2"/>
            <charset val="204"/>
          </rPr>
          <t xml:space="preserve">
ТСЖ "Новострой" Договор безв.польз. № 2/1 от 02.08.2011 г.</t>
        </r>
      </text>
    </comment>
    <comment ref="E121" authorId="0">
      <text>
        <r>
          <rPr>
            <b/>
            <sz val="9"/>
            <color indexed="81"/>
            <rFont val="Tahoma"/>
            <family val="2"/>
            <charset val="204"/>
          </rPr>
          <t>Автор:</t>
        </r>
        <r>
          <rPr>
            <sz val="9"/>
            <color indexed="81"/>
            <rFont val="Tahoma"/>
            <family val="2"/>
            <charset val="204"/>
          </rPr>
          <t xml:space="preserve">
Общая площадь квартиры</t>
        </r>
      </text>
    </comment>
  </commentList>
</comments>
</file>

<file path=xl/sharedStrings.xml><?xml version="1.0" encoding="utf-8"?>
<sst xmlns="http://schemas.openxmlformats.org/spreadsheetml/2006/main" count="12811" uniqueCount="3296">
  <si>
    <t>Реестровый номер</t>
  </si>
  <si>
    <t>Наименование недвижимого имущества</t>
  </si>
  <si>
    <t>Адрес (местоположение) недвижимого имущества</t>
  </si>
  <si>
    <t xml:space="preserve">Кадастровый номер </t>
  </si>
  <si>
    <t>Площадь, протяженность и (или) иные параметры, характеризующие физические свойства недвижимого имущества</t>
  </si>
  <si>
    <t>Балансовая стоимость</t>
  </si>
  <si>
    <t>Амортизация (износ)</t>
  </si>
  <si>
    <t>Кадастровая стоимость</t>
  </si>
  <si>
    <t>Дата возникновения права мун. собственности</t>
  </si>
  <si>
    <t>Дата прекращения права мун. собственности</t>
  </si>
  <si>
    <t>Основание возникновения права</t>
  </si>
  <si>
    <t>Основание прекращения права</t>
  </si>
  <si>
    <t>Правообладатель муниципального недвижимого имущества</t>
  </si>
  <si>
    <t>Наименование</t>
  </si>
  <si>
    <t>Основание</t>
  </si>
  <si>
    <t>Дата возникновения</t>
  </si>
  <si>
    <t>Дата прекращения</t>
  </si>
  <si>
    <t>Сведения об установленных ограничениях (обременениях) в отношениии муниципального недвижимого имущества</t>
  </si>
  <si>
    <t>Теплотрасса</t>
  </si>
  <si>
    <t>МО г. Ершов</t>
  </si>
  <si>
    <t>Саратовская область, г. Ершов, от котельной №1 ул.Космонавтов №27К до жилых домов по ул.  Космонавтов, ул. Энергетиков</t>
  </si>
  <si>
    <t>Саратовская область, г. Ершов, от котельной № 7 ул. им. Некрасова, 28К до жилых домов по ул. им. Некрасова, ул. Л. Толстого</t>
  </si>
  <si>
    <t>3,854 км</t>
  </si>
  <si>
    <t>Саратовская область, г. Ершов, теплотрасса  от насосной станции ул. Интернациональная, 48/54К до нежилых зданий по ул. Интернациональная</t>
  </si>
  <si>
    <t>Саратовская область, г. Ершов, теплотрасса от теплопункта ул. Интернациональная, 66А до ул. Юбилейная, Вокзальная</t>
  </si>
  <si>
    <t>Нежилое здание-бойлерная</t>
  </si>
  <si>
    <t>Саратовская область, г. Ершов, ул. Космонавтов, 27Б</t>
  </si>
  <si>
    <t>Нежилое здание- теплопункт</t>
  </si>
  <si>
    <t>Саратовская область, г. Ершов, ул. Космонавтов, 25К</t>
  </si>
  <si>
    <t>Саратовская область, г. Ершов, ул. Интернациональная, 66А</t>
  </si>
  <si>
    <t>Нежилое здание- насосная</t>
  </si>
  <si>
    <t>Саратовская область, г. Ершов, ул. Интернациональная, 48/54К</t>
  </si>
  <si>
    <t>Нежилое здание- котельная № 24</t>
  </si>
  <si>
    <t>Саратовская область, г.Ершов, в районе ж/д № 50 по ул. Мелиоративная</t>
  </si>
  <si>
    <t>Нежилое здание- котельная № 1</t>
  </si>
  <si>
    <t>Саратовская область, г.Ершов, ул. Космонавтов, 27К</t>
  </si>
  <si>
    <t>Нежилое здание- котельная № 7</t>
  </si>
  <si>
    <t>Саратовская область, г.Ершов, ул. им. Некрасова, 28К</t>
  </si>
  <si>
    <t>Сооружение - сеть водопровода</t>
  </si>
  <si>
    <t>Сооружение - электролиния ВЛ-0,4 кВ</t>
  </si>
  <si>
    <t>Саратовская область, г. Ершов, по ул. Фруктовая к ж/д № 1-15</t>
  </si>
  <si>
    <t>Литер I - 515,1 м Литер II - 130,5 м Литер III - 122,6 м</t>
  </si>
  <si>
    <t>Саратовская область, г. Ершов, в районе дома № 69 к ж/д. № 69-83 по ул. Вокзальной, и к ул. Интернациональной к ж/д  № 111-153, ул. 50 лет Октября, № 3а-9</t>
  </si>
  <si>
    <t>Сооружение- мемориальный комплекс, посвященный защитникам Родины</t>
  </si>
  <si>
    <t>Саратовская область, г. Ершов, Центральная площадь</t>
  </si>
  <si>
    <t>Нежилое здание–детская спортивная школа</t>
  </si>
  <si>
    <t>Саратовская область, г. Ершов,                                             ул. Стадионная, д. 2 С</t>
  </si>
  <si>
    <t>Нежилое помещение  (административное, сберкасса, котельная)</t>
  </si>
  <si>
    <t>Нежилое помещение - автогараж</t>
  </si>
  <si>
    <t>Саратовская область, г. Ершов, ул. Интернациональная, д. 9</t>
  </si>
  <si>
    <t>Нежилое помещение (административное)</t>
  </si>
  <si>
    <t>Сооружение –автомобильные дороги местного значения</t>
  </si>
  <si>
    <t>Саратовская область, г. Ершов, ул. Астраханская, Антонова, Безымянная, Вавилова, Вишневая, Вокзальная, Вольская, Ворошилова, Восточная, Гагарина, Гайдука, М.Горького, Декабристов, Дергачевская, Дорожная, Железнодорожная, Жданова, Загородная, Западная, Зеленая, Индустриальная, Интернациональная, Казарма11 км., Калинина, Камышинская, Кирова, Кленовая, Кольцевая, Колхозная, Коммунальная, Комсомольская, Кооперативная, Космонавтов, Котовского, Краснопартизанская, Крупской, Куйбышева, Кутузова, Ланге, Ленинградская, Ленина, Лесная, Лесхозная, Локомотивная, Ломоносова, Лысогорская, К. Маркса, Малоузенская, Маяковского, Мичурина, Мелиоративная, Механическая, Молодежная, Московская, им. Некрасова, Нефтяная, Новая, Новоершовская, Новоузенская, Октябрьская, Островского, Парковая, Паровозная, Пионерская, Первомайская, Победы, Полевая, Почтовая, Прирельсовая, Пролетарская, Промышленная, Прудовая, Пугачевская, Пушкина, Пылайкина, Рабочая, Ст. Разина, Ремонтная, Садовая, Саратовская, Северная, Семафорная, Сенная, Советская, Совхозная, Солнечная, Стадионная, Станционная, Степная,  Строительная, Суворова, Театральная, Телевизионная, Телеграфная, Терешковой, Техническая, Л. Толстого, Транспортная, Уральская, Урицкого, Урожайная, К. Федина, Фруктовая, Фрунзе, Фурманова, Школьная, Центральная, Чапаева, Чехова, Чкалова, Ф. Энгельса, Элеваторная, Энергетиков, Энтузиастов, Юбилейная, Южная, Ярморочная, 40 лет Победы, 40 лет ВЛКСМ, 50 лет Октября, 60 лет Октября, ХХ Партсъезда, ХХII съезда партии, XXV съезда КПСС, им. 27 съезда КПСС, 2 км. Пугачевской ветки, Медиков, пр. Дорожный, Северный, Станционный, Суворова, Элеваторный, пер. Астраханский, пер. Жданова, Калинина, Комсомольский, Ленина, Лесной, Мирный, Набережный, Северный, Строителей, Тополиный, Урицкого, Украинский, Южный, Ярморочный. Пос. Тулайково: ул. Зеленая, Кооперативная, Лесная, Луговая, Новая, Северная, Строительная, Тихая, Центральная, Южная. Пос. Полуденный: ул. Садовая, Рабочая, Котельная, Мелиоративная, Полевая, Заводская. Пос. Прудовой: ул. Ершовская, Школьная, Набережная, Молодежная, Животноведческая. Пос. Учебный: ул.Зеленая, Мира, Целинная, Гагарина, Молодежная, Советская, Центральная, Юбилейная, Придорожная, ПУ-70, Революционная, пер. Школьный.</t>
  </si>
  <si>
    <t>Жилой дом</t>
  </si>
  <si>
    <t>Саратовская область, г. Ершов,                      ул. Школьная, 13а</t>
  </si>
  <si>
    <t>Саратовская область, г. Ершов,                            ул. им. Некрасова, 5</t>
  </si>
  <si>
    <t>Саратовская область, г. Ершов,                                      Дорожный проезд, 13а</t>
  </si>
  <si>
    <t>Саратовская область, г. Ершов,                           ул. Гагарина, 35</t>
  </si>
  <si>
    <t xml:space="preserve">Жилое помещение </t>
  </si>
  <si>
    <t>Сооружение - дворовые площадки</t>
  </si>
  <si>
    <t>Саратовская область, Ершовский район, пос. Учебный, ул. Центральная, д. 24</t>
  </si>
  <si>
    <t>06.02.2009 г.</t>
  </si>
  <si>
    <t>Акт приема-передачи от 06.02.2009 г.</t>
  </si>
  <si>
    <t>01.12.2009 г.</t>
  </si>
  <si>
    <t>Акт  приема-передачи от 01.12.2009 г., 155-ЗСО от 30.10.2009 г.</t>
  </si>
  <si>
    <t>Акт приема-передачи от 01.12.2009 г., 155-ЗСО от 30.10.2009 г.</t>
  </si>
  <si>
    <t>Саратовская область, г. Ершов, ул. Телеграфная, 19</t>
  </si>
  <si>
    <t>распоряжение от 05.06.2009 г. № 92</t>
  </si>
  <si>
    <t>05.06.2009 г.</t>
  </si>
  <si>
    <t>Нежилое помещение - автогараж (2 ворот 5 боксов)</t>
  </si>
  <si>
    <t>распоряжение от 11.05.2010 г. № 109</t>
  </si>
  <si>
    <t>11.05.2010 г.</t>
  </si>
  <si>
    <t>Сооружение - ГРПШ</t>
  </si>
  <si>
    <t>Саратовская область, г. Ершов, в районе д. № 135 по ул. Урицкого</t>
  </si>
  <si>
    <t>Саратовская область, г. Ершов, в районе ж/д. № 1 по ул. Вокзальная</t>
  </si>
  <si>
    <t>Саратовская область, г. Ершов, в районе нежилого здани № 28 по ул. Интернациональная</t>
  </si>
  <si>
    <t>Саратовская область, г. Ершов, в районе ж/д № 7 по ул. 2 км Пугачевской ветки</t>
  </si>
  <si>
    <t>Саратовская область, г. Ершов, в районе ж/д № 43/2 по ул. XXV съезда КПСС</t>
  </si>
  <si>
    <t>Саратовская область, г. Ершов, в районе ж/д № 136А по ул. Урицкого</t>
  </si>
  <si>
    <t>Саратовская область, г. Ершов, в районе ж/д № 1 по ул. Антонова</t>
  </si>
  <si>
    <t>Саратовская область, г. Ершов, пер. Набережный, в районе нежилого здания № 1</t>
  </si>
  <si>
    <t>Саратовская область, г. Ершов, в районе дома № 1 по ул. 50 лет Октября</t>
  </si>
  <si>
    <t>Саратовская область, г. Ершов, Северный проезд, в районе нежилого здания № 4</t>
  </si>
  <si>
    <t>Саратовская область, г. Ершов, в районе дома № 3 по ул. Станционная</t>
  </si>
  <si>
    <t>Саратовская область, г. Ершов, пер. Астраханский, в районе дома № 81/2</t>
  </si>
  <si>
    <t>Саратовская область, г. Ершов, в районе ж/д № 9/1 по ул. Жданова</t>
  </si>
  <si>
    <t>Саратовская область, г. Ершов, в районе дома № 32 по ул. Чехова</t>
  </si>
  <si>
    <t>Саратовская область, г. Ершов, в районе ж/д № 36 по ул. Стадионная</t>
  </si>
  <si>
    <t>Саратовская область, г. Ершов, в районе нежилого здания № 3 по ул. Медиков</t>
  </si>
  <si>
    <t>Саратовская область, г. Ершов, в районе нежилого здания № 15 по ул. Гагарина</t>
  </si>
  <si>
    <t>Саратовская область, г. Ершов, в районе ж/д № 96 по ул. Ворошилова</t>
  </si>
  <si>
    <t>Саратовская область, г. Ершов, в районе дома № 17 по ул. Ломоносова</t>
  </si>
  <si>
    <t>Саратовская область, г. Ершов, в районе ж/д № 58а по ул. Стадионная (на территории ОЗПМ)</t>
  </si>
  <si>
    <t>Саратовская область, г. Ершов, в районе ж/д № 9 по ул. Солнечной</t>
  </si>
  <si>
    <t>Саратовская область, г. Ершов, в районе дома № 52 по ул. Новоершовская</t>
  </si>
  <si>
    <t>Сооружение - ГРП</t>
  </si>
  <si>
    <t>Саратовская область, г. Ершов, в районе ул. Фруктовая</t>
  </si>
  <si>
    <t>Саратовская область, г. Ершов, п. Тулайково, в районе ж/д № 13 по ул. Центральная</t>
  </si>
  <si>
    <t>Саратовская область, Ершовский район, п. Учебный, в районе кладбища</t>
  </si>
  <si>
    <t xml:space="preserve">Саратовская область, Ершовский район, п. Прудовой, ГРПШ № 2 в районе ул. Степная </t>
  </si>
  <si>
    <t>Саратовская область, Ершовский район, п. Полуденный, ГРП в районе ж/д по ул. Садовая</t>
  </si>
  <si>
    <t>Саратовская область, Ершовский район, п. Учебный, ГРПШ в районе д. № 1 по ул. Молодежная</t>
  </si>
  <si>
    <t>Саратовская область, Ершовский район, п. Учебный, ГРПШ в районе д. № 11 по ул. Целинная</t>
  </si>
  <si>
    <t>Казна</t>
  </si>
  <si>
    <t>распоряжение от 29.11.2010 г. № 257</t>
  </si>
  <si>
    <t>29.11.2010 г.</t>
  </si>
  <si>
    <t>15.04.2010 г.</t>
  </si>
  <si>
    <t>Нежилое здание - котельная № 20</t>
  </si>
  <si>
    <t>Саратовская область, г. Ершов, ул. Телевизионная, 2Г</t>
  </si>
  <si>
    <t>06.03.2009 г.</t>
  </si>
  <si>
    <t>Нежилое здание - котельная № 5</t>
  </si>
  <si>
    <t>11.03.2009 г.</t>
  </si>
  <si>
    <t>Саратовская область, г. Ершов, ул. Гагарина, 17К</t>
  </si>
  <si>
    <t>Нежилое здание - котельная № 8</t>
  </si>
  <si>
    <t>Саратовская область, г. Ершов, ул.Лесхозная, 27К</t>
  </si>
  <si>
    <t>Нежилое здание - котельная № 12</t>
  </si>
  <si>
    <t>Распоряжение от 27.04.2012 г. № 72</t>
  </si>
  <si>
    <t>27.04.2012 г.</t>
  </si>
  <si>
    <t>Саратовская область, Ершовский район, п. Прудовой</t>
  </si>
  <si>
    <t>Саратовская область, г. Ершов, ул. Стадионная, 58 до жилых домов по ул. Победы, ул. Стадионная</t>
  </si>
  <si>
    <t>14.10.2011 г.</t>
  </si>
  <si>
    <t>распоряжение от 25.11.2011 г. № 197</t>
  </si>
  <si>
    <t>25.11.2011 г.</t>
  </si>
  <si>
    <t>Гидротехническое сооружение - плотина</t>
  </si>
  <si>
    <t>Акт приема-передачи от 01.12.2009 г. 155-ЗСО от 30.10.2009 г.</t>
  </si>
  <si>
    <t>Саратовская область, г. Ершов, ул. Мелиоративная</t>
  </si>
  <si>
    <t>Саратовская область, г. Ершов, ул. Мелиоративная, ул. им. Некрасова</t>
  </si>
  <si>
    <t>распоряжение от 25.11.2011 г. № 198</t>
  </si>
  <si>
    <t>Сооружение - железо-бетонный кювет - водосброс</t>
  </si>
  <si>
    <t>Сооружение - стадион</t>
  </si>
  <si>
    <t>Саратовская область, г. Ершов, ул. Стадионная, д. 2С</t>
  </si>
  <si>
    <t>Саратовская область, г. Ершов, Дорожный проезд, 2Б</t>
  </si>
  <si>
    <t>Саратовская область, г. Ершов, на водоеме Сенной</t>
  </si>
  <si>
    <t>Квартира в жилом доме</t>
  </si>
  <si>
    <t>Саратовская область, г.Ершов, ул. Космонавтов, дом  1,  кв. 68</t>
  </si>
  <si>
    <t xml:space="preserve">Саратовская область, г.Ершов, ул.Космонавтов, дом  4, кв. 4. </t>
  </si>
  <si>
    <t>Саратовская область, г.Ершов, ул.Космонавтов, дом 6, кв. 15</t>
  </si>
  <si>
    <t>Саратовская область, г.Ершов, ул.Космонавтов, дом 7, кв. 12</t>
  </si>
  <si>
    <t>Саратовская область, г.Ершов, ул.Космонавтов, дом 9, кв. 1</t>
  </si>
  <si>
    <t>Саратовская область, г.Ершов, ул.Космонавтов, дом 13, кв. 61</t>
  </si>
  <si>
    <t>Саратовская область, г.Ершов, ул.Космонавтов, дом 21 кв. 43</t>
  </si>
  <si>
    <t>Квартиры в жилом доме</t>
  </si>
  <si>
    <t>Саратовская область, г.Ершов, ул.Космонавтов, дом 21А, кв. 26</t>
  </si>
  <si>
    <t>Саратовская область, г.Ершов, ул.Космонавтов, дом 21А, кв. 29</t>
  </si>
  <si>
    <t>Саратовская область, г.Ершов, ул.Космонавтов, дом 21А, кв. 33</t>
  </si>
  <si>
    <t>Саратовская область, г.Ершов, ул.Космонавтов, дом 21А, кв. 62</t>
  </si>
  <si>
    <t>Саратовская область, г.Ершов, ул.Космонавтов, дом 25, кв. 14</t>
  </si>
  <si>
    <t>Саратовская область, г.Ершов, ул.Космонавтов, дом 33, кв. 14</t>
  </si>
  <si>
    <t>Саратовская область, г.Ершов, ул.Космонавтов, дом 35, кв. 3</t>
  </si>
  <si>
    <t>Саратовская область, г.Ершов, ул.Космонавтов, дом 35, кв. 7</t>
  </si>
  <si>
    <t>Саратовская область, г.Ершов, ул.Космонавтов, дом 35, кв. 13</t>
  </si>
  <si>
    <t>Саратовская область, г.Ершов, ул.Мелиоративная, д. 50,кв.67</t>
  </si>
  <si>
    <t>Саратовская область, г.Ершов, ул.Мелиоративная, д. 50,кв. 72</t>
  </si>
  <si>
    <t>Саратовская область, г.Ершов, ул. Энергетиков, дом 1В, кв. № 17.</t>
  </si>
  <si>
    <t>Саратовская область, г.Ершов, ул. Энергетиков, дом 2, кв. № 8.</t>
  </si>
  <si>
    <t>Саратовская область, г.Ершов, ул.Энергетиков, д. 3,кв. 12</t>
  </si>
  <si>
    <t>Саратовская область, г.Ершов, ул.Энергетиков, д.3,кв. 16</t>
  </si>
  <si>
    <t>Саратовская область, г.Ершов, ул.Телевизионная, д. 2, кв. 12</t>
  </si>
  <si>
    <t>Саратовская область, г.Ершов, ул. К.Федина,  дом 1, кв.  3.</t>
  </si>
  <si>
    <t>Саратовская область, г.Ершов, ул. К.Федина,  дом 1, кв. 5</t>
  </si>
  <si>
    <t>Саратовская область, г.Ершов, ул. К.Федина,  дом 1, кв. 13</t>
  </si>
  <si>
    <t>Саратовская область, г.Ершов, ул. К.Федина,  дом 1, кв. 16</t>
  </si>
  <si>
    <t>Саратовская область, г.Ершов, ул. К.Федина,  дом 6а, кв. № 1.</t>
  </si>
  <si>
    <t>Саратовская область, г.Ершов, ул. К.Федина,  дом 6а, кв. № 10.</t>
  </si>
  <si>
    <t>Саратовская область, г.Ершов, ул. К.Федина,  дом 6а, кв. № 18.</t>
  </si>
  <si>
    <t>Саратовская область, г.Ершов, ул. К.Федина,  дом 8, кв. № 3</t>
  </si>
  <si>
    <t>Саратовская область, г.Ершов, ул. К.Федина,  дом 8, кв. № 15</t>
  </si>
  <si>
    <t>Саратовская область, г.Ершов, ул. К.Федина,  дом 10Д, кв. №6</t>
  </si>
  <si>
    <t>Саратовская область, г.Ершов, ул. К.Федина,  дом 10Д, кв. №25</t>
  </si>
  <si>
    <t>Саратовская область, г.Ершов, ул. К.Федина,  дом 10е,  кв. № 2.</t>
  </si>
  <si>
    <t>Саратовская область, г.Ершов, ул. К.Федина,  дом 10е,  кв. № 3.</t>
  </si>
  <si>
    <t>Саратовская область, г.Ершов, ул. К.Федина,  дом 10е,  кв. № 15.</t>
  </si>
  <si>
    <t>Саратовская область, г.Ершов, ул. К.Федина,  дом 11д,  кв. № 4</t>
  </si>
  <si>
    <t>Саратовская область, г.Ершов, ул. К.Федина,  дом 12е, кв. №  5.</t>
  </si>
  <si>
    <t>Саратовская область, г.Ершов, ул. К.Федина,  дом 9б, кв. № 15.</t>
  </si>
  <si>
    <t>Саратовская область, г.Ершов, ул. К.Федина,  дом 8а,  кв. № 6.</t>
  </si>
  <si>
    <t>Саратовская область, г.Ершов, ул. Вокзальная, д.№10,кв. 10</t>
  </si>
  <si>
    <t>Саратовская область, г.Ершов, ул. Вокзальная, д.№10,кв. 20</t>
  </si>
  <si>
    <t>Саратовская область, г.Ершов, ул. Вокзальная, д.№10,кв. 24</t>
  </si>
  <si>
    <t>Саратовская область, г.Ершов, ул. Вокзальная, д.№10,кв. 25</t>
  </si>
  <si>
    <t>Саратовская область, г.Ершов, ул. Вокзальная, дом 57, кв. № 1.</t>
  </si>
  <si>
    <t>Саратовская область, г.Ершов, ул. Вокзальная, дом 57, кв. № 11.</t>
  </si>
  <si>
    <t>Саратовская область, г.Ершов, ул. Вокзальная, д. № 77, кв. 15</t>
  </si>
  <si>
    <t>Саратовская область, г.Ершов, ул. Вокзальная, д. № 81,помещение 3А</t>
  </si>
  <si>
    <t>Саратовская область, г.Ершов, ул. Вокзальная, д. № 83, кв. 5</t>
  </si>
  <si>
    <t>Саратовская область, г.Ершов, ул. Вокзальная, д. № 83, кв.8</t>
  </si>
  <si>
    <t>Саратовская область, г.Ершов, ул. Вокзальная, д. № 85, кв.7</t>
  </si>
  <si>
    <t>Саратовская область, г.Ершов, ул. Интернациональная, д. 48/54, кв. 33</t>
  </si>
  <si>
    <t>Саратовская область, г.Ершов, ул. Интернациональная 48/54, кв. 79</t>
  </si>
  <si>
    <t>Саратовская область, г.Ершов, ул. Интернациональная 48/54,кв. 47</t>
  </si>
  <si>
    <t>Саратовская область, г.Ершов, ул.Интернациональная, дом 60, кв. № 11.</t>
  </si>
  <si>
    <t>Саратовская область, г.Ершов, ул.Интернациональная, дом 109, кв. № 13.</t>
  </si>
  <si>
    <t>Саратовская область, г.Ершов, ул.Интернациональная, дом 113, кв. № 9.</t>
  </si>
  <si>
    <t>Саратовская область, г.Ершов, ул.Интернациональная,  дом 115, кв. № 3.</t>
  </si>
  <si>
    <t>Саратовская область, г.Ершов, ул.Интернациональная,  дом 119, кв. № 1.</t>
  </si>
  <si>
    <t>Саратовская область, г.Ершов, ул.Интернациональная,  дом 119, кв. №3</t>
  </si>
  <si>
    <t>Саратовская область, г.Ершов, ул.Интернациональная,  дом 119, кв. №6</t>
  </si>
  <si>
    <t>Саратовская область, г.Ершов, ул.Интернациональная,  дом 119, кв. №7</t>
  </si>
  <si>
    <t>Саратовская область, г.Ершов, ул.Интернациональная,  дом 119, кв. №9</t>
  </si>
  <si>
    <t>Саратовская область, г.Ершов, ул.Интернациональная, дом 123, кв. № 3.</t>
  </si>
  <si>
    <t>Саратовская область, г.Ершов, ул.Интернациональная, дом 123, кв. № 11.</t>
  </si>
  <si>
    <t>Саратовская область, г.Ершов, ул.Интернациональная, дом 123, кв. № 12.</t>
  </si>
  <si>
    <t>Саратовская область, г.Ершов, ул. Стадионная, дом 2а, кв. №16</t>
  </si>
  <si>
    <t>Саратовская область, г.Ершов, ул. Стадионная, дом 2а, кв. 20</t>
  </si>
  <si>
    <t>Саратовская область, г.Ершов, ул. Стадионная, д. 2Б, кв.1</t>
  </si>
  <si>
    <t>Часть жилого дома</t>
  </si>
  <si>
    <t>Саратовская область, г.Ершов, ул. Стадионная, дом  4 а, кв. № 2</t>
  </si>
  <si>
    <t>Саратовская область, г.Ершов, ул. Стадионная, д. 6 В, кв. 4</t>
  </si>
  <si>
    <t>Саратовская область, г.Ершов, ул. Стадионная, д. 6В, кв. 2</t>
  </si>
  <si>
    <t>Саратовская область, г.Ершов, ул. Стадионная, д. 6Г, кв. 1</t>
  </si>
  <si>
    <t>Саратовская область, г.Ершов, ул. Стадионная, д. 8, кв 1</t>
  </si>
  <si>
    <t>Саратовская область, г.Ершов, ул. Стадионная, дом 10, кв. 1</t>
  </si>
  <si>
    <t>Саратовская область, г.Ершов, ул. Стадионная, дом 10, кв. 2</t>
  </si>
  <si>
    <t>Саратовская область, г.Ершов, ул. Стадионная, дом 14, кв. 1</t>
  </si>
  <si>
    <t>Саратовская область, г.Ершов, ул. Стадионная, дом 14, кв. 8</t>
  </si>
  <si>
    <t>Саратовская область, г.Ершов, ул. Стадионная, дом 16, кв. 17</t>
  </si>
  <si>
    <t>Саратовская область, г.Ершов, ул. Стадионная, дом 60, кв. 5</t>
  </si>
  <si>
    <t>Саратовская область, г.Ершов, ул. Жданова, дом 2/3</t>
  </si>
  <si>
    <t>Саратовская область, г.Ершов, ул. Жданова, дом 5/1</t>
  </si>
  <si>
    <t>Саратовская область, г.Ершов, ул. Ремонтная, дом 2, кв. № 3.</t>
  </si>
  <si>
    <t>Саратовская область, г.Ершов, ул. Ремонтная, дом 2, кв. № 8.</t>
  </si>
  <si>
    <t>Саратовская область, г.Ершов, ул. Ремонтная, дом 2, кв. № 9.</t>
  </si>
  <si>
    <t>Саратовская область, г.Ершов, ул. Ремонтная, дом 2, кв. №12.</t>
  </si>
  <si>
    <t>Саратовская область, г.Ершов, ул. Станционная, дом 2Б, кв. № 16.</t>
  </si>
  <si>
    <t>Саратовская область, г.Ершов, ул. Дорожный проезд, дом № 15а, кв. № 14</t>
  </si>
  <si>
    <t>Саратовская область, г.Ершов, ул. Дорожный проезд, дом № 2, кв. № 7</t>
  </si>
  <si>
    <t>Саратовская область, г.Ершов, Дорожный проезд, дом 11/1</t>
  </si>
  <si>
    <t>Саратовская область, г.Ершов, Дорожный проезд, дом 11/2</t>
  </si>
  <si>
    <t>Саратовская область, г.Ершов, Дорожный проезд, дом 7, кв. 3</t>
  </si>
  <si>
    <t>Саратовская область, г.Ершов, Дорожный проезд, дом 9</t>
  </si>
  <si>
    <t>Саратовская область, г.Ершов, ул. Лесхозная, дом 27, кв. 21</t>
  </si>
  <si>
    <t>Саратовская область, г.Ершов, ул. Лесхозная, дом 27, кв. 54</t>
  </si>
  <si>
    <t>Саратовская область, г.Ершов, ул. Юбилейная, дом 3, кв. 105</t>
  </si>
  <si>
    <t>Саратовская область, г.Ершов, ул. Юбилейная, дом 3, кв. 3</t>
  </si>
  <si>
    <t>Саратовская область, г.Ершов, ул. Юбилейная, дом 6, кв. 20</t>
  </si>
  <si>
    <t>Саратовская область, г.Ершов, ул. Юбилейная, дом 7, кв. 4</t>
  </si>
  <si>
    <t>Саратовская область, г.Ершов, ул. Юбилейная, дом 7, кв. 75</t>
  </si>
  <si>
    <t>Саратовская область, г.Ершов, ул. Юбилейная, дом 4, кв. 120</t>
  </si>
  <si>
    <t>Саратовская область, г.Ершов, ул. Юбилейная, дом 4, кв. 151</t>
  </si>
  <si>
    <t>Саратовская область, г.Ершов, ул. Гагарина, дом 11, кв. 4</t>
  </si>
  <si>
    <t>Саратовская область, г.Ершов, ул. Гагарина, дом 11, кв. 6</t>
  </si>
  <si>
    <t>Саратовская область, г.Ершов, ул. Гагарина, дом 11а, кв. 2</t>
  </si>
  <si>
    <t>Саратовская область, г.Ершов, ул. Гагарина, дом 11а, кв. 11</t>
  </si>
  <si>
    <t>Саратовская область, г.Ершов, ул. Гагарина, дом  51 кв. 12</t>
  </si>
  <si>
    <t>Саратовская область, г.Ершов, ул. Гагарина, дом 21 кв. 4</t>
  </si>
  <si>
    <t>Саратовская область, г.Ершов, ул. Гагарина, дом 21 кв. 7</t>
  </si>
  <si>
    <t>Саратовская область, г.Ершов, ул. Гагарина, дом 21 кв. 8</t>
  </si>
  <si>
    <t>Саратовская область, г.Ершов, ул. Гагарина,  дом 23 кв. 4</t>
  </si>
  <si>
    <t>Саратовская область, г.Ершов, ул. Гагарина,  дом 27 кв. 5</t>
  </si>
  <si>
    <t>Саратовская область, г.Ершов, ул. Гагарина,  дом 29, кв. 16</t>
  </si>
  <si>
    <t>Саратовская область, г.Ершов, ул. Гагарина,  дом 9, кв. 3</t>
  </si>
  <si>
    <t>Саратовская область, г.Ершов, ул.им. Некрасова, дом 21, кв. 3</t>
  </si>
  <si>
    <t>Саратовская область, г.Ершов, ул.им. Некрасова, дом 15, кв. 5</t>
  </si>
  <si>
    <t>Саратовская область, г.Ершов, ул.им. Некрасова, дом  26, кв. 2</t>
  </si>
  <si>
    <t>Саратовская область, г.Ершов, ул.им. Некрасова, дом 9, кв. 1</t>
  </si>
  <si>
    <t>Саратовская область, г.Ершов, ул.им. Некрасова, дом  31, кв. 22</t>
  </si>
  <si>
    <t>Саратовская область, г.Ершов, ул.им. Некрасова, дом 33, кв. 3</t>
  </si>
  <si>
    <t>Саратовская область, г.Ершов, ул.им. Некрасова, дом 11, кв. 2</t>
  </si>
  <si>
    <t>Саратовская область, г.Ершов, ул.им. Некрасова, дом 25, кв. 12</t>
  </si>
  <si>
    <t>Саратовская область, г.Ершов, ул. Л. Толстого, дом 1, кв. 11</t>
  </si>
  <si>
    <t>Саратовская область, г.Ершов, ул. Л. Толстого, дом 5, кв. 15</t>
  </si>
  <si>
    <t>Саратовская область, г.Ершов, ул. Л. Толстого, дом 5, кв. 17</t>
  </si>
  <si>
    <t>Саратовская область, г.Ершов, ул. Л. Толстого, дом 5, кв. 18</t>
  </si>
  <si>
    <t>Саратовская область, г.Ершов, ул. Л. Толстого, дом 9, кв. 8</t>
  </si>
  <si>
    <t>Саратовская область, г.Ершов, ул. Л. Толстого, дом 9, кв. 15</t>
  </si>
  <si>
    <t>Саратовская область, г.Ершов, ул. Л. Толстого, дом 9, кв. 17</t>
  </si>
  <si>
    <t>Саратовская область, г.Ершов, ул. Л. Толстого, дом 12, кв. 4</t>
  </si>
  <si>
    <t>Саратовская область, г.Ершов, ул. Л. Толстого, дом 12, кв. 10</t>
  </si>
  <si>
    <t xml:space="preserve">Саратовская область, г.Ершов, ул. Л. Толстого, дом 16, кв. 8 </t>
  </si>
  <si>
    <t>Саратовская область, г.Ершов, ул. Л. Толстого, дом 17, кв. 12</t>
  </si>
  <si>
    <t xml:space="preserve">Саратовская область, г.Ершов, ул. Л. Толстого, дом 23, кв. 1 </t>
  </si>
  <si>
    <t xml:space="preserve">Саратовская область, г.Ершов, ул. Л. Толстого, дом 23, кв. 7 </t>
  </si>
  <si>
    <t>Саратовская область, г.Ершов, ул. Л. Толстого, дом 4, кв. 11</t>
  </si>
  <si>
    <t>Саратовская область, г.Ершов, ул. Л. Толстого, дом 14,  кв. 15</t>
  </si>
  <si>
    <t>Саратовская область, г.Ершов, ул. Л. Толстого, дом 15,  кв. 1</t>
  </si>
  <si>
    <t>Саратовская область, г.Ершов, ул. Л. Толстого, дом 15,  кв. 3</t>
  </si>
  <si>
    <t>Саратовская область, г.Ершов, ул. Л. Толстого, дом 15, кв. 8</t>
  </si>
  <si>
    <t>Саратовская область, г.Ершов, ул. Л. Толстого, дом 10,  кв. 18</t>
  </si>
  <si>
    <t xml:space="preserve">Саратовская область, г.Ершов, ул. Л. Толстого, дом 19,  кв. 9  </t>
  </si>
  <si>
    <t>Саратовская область, г.Ершов, ул. Урожайная, дом 1 Б, кв. 20</t>
  </si>
  <si>
    <t>Саратовская область, г.Ершов, ул. Урожайная, дом 1 Б, кв. 23</t>
  </si>
  <si>
    <t>Саратовская область, г.Ершов, ул. Урожайная, дом 1 Б, кв. 27</t>
  </si>
  <si>
    <t>Саратовская область, г.Ершов, ул. Урожайная, дом 1 А, кв. 19</t>
  </si>
  <si>
    <t>Саратовская область, г.Ершов, ул. Урожайная,  дом 2 А, кв. 4</t>
  </si>
  <si>
    <t>Саратовская область, г.Ершов, ул. Урожайная,  дом 2 А, кв. 14</t>
  </si>
  <si>
    <t>Саратовская область, г.Ершов, ул. Урожайная,  дом  2Б, кв. 5</t>
  </si>
  <si>
    <t>Саратовская область, г.Ершов, ул. 50 лет Октября, дом 4а, кв. 1</t>
  </si>
  <si>
    <t>Саратовская область, г.Ершов, ул. 50 лет Октября, дом 4а, кв. 7</t>
  </si>
  <si>
    <t xml:space="preserve">Саратовская область, г.Ершов, ул. 50 лет Октября, дом 8а, кв. 25 </t>
  </si>
  <si>
    <t>Саратовская область, г.Ершов, ул. 50 лет Октября, дом 1, кв. 6</t>
  </si>
  <si>
    <t>Саратовская область, г.Ершов, ул. 50 лет Октября,  дом 10, кв. 9</t>
  </si>
  <si>
    <t>Саратовская область, г.Ершов, ул. 50 лет Октября, дом 12, кв. 8</t>
  </si>
  <si>
    <t>Саратовская область, г.Ершов, ул. 50 лет Октября, дом 12, кв. 9</t>
  </si>
  <si>
    <t xml:space="preserve">Саратовская область, г.Ершов, ул. 50 лет Октября, дом 4, кв. 1 </t>
  </si>
  <si>
    <t xml:space="preserve">Саратовская область, г.Ершов, ул. 50 лет Октября, дом 5, кв. 1 </t>
  </si>
  <si>
    <t xml:space="preserve">Саратовская область, г.Ершов, ул. 50 лет Октября, дом 5, кв. 3 </t>
  </si>
  <si>
    <t>Саратовская область, г.Ершов, ул. 50 лет Октября, дом 5, кв. 4</t>
  </si>
  <si>
    <t xml:space="preserve">Саратовская область, г.Ершов, ул. 50 лет Октября, дом 5, кв. 7 </t>
  </si>
  <si>
    <t xml:space="preserve">Саратовская область, г.Ершов, ул. 50 лет Октября, дом 5, кв. 8 </t>
  </si>
  <si>
    <t xml:space="preserve">Саратовская область, г.Ершов, ул. 50 лет Октября, дом 6, кв. 11 </t>
  </si>
  <si>
    <t>Саратовская область, г.Ершов, ул. 50 лет Октября, дом 7, кв.1</t>
  </si>
  <si>
    <t>Саратовская область, г.Ершов, ул. 50 лет Октября, дом 7, кв. 3</t>
  </si>
  <si>
    <t>Саратовская область, г.Ершов, ул. 50 лет Октября, дом 7, кв. 4</t>
  </si>
  <si>
    <t>Саратовская область, г.Ершов, ул. 50 лет Октября, дом 7, кв. 5</t>
  </si>
  <si>
    <t>Саратовская область, г.Ершов, ул. 50 лет Октября, дом 7, кв. 8</t>
  </si>
  <si>
    <t>Саратовская область, г.Ершов, ул. 50 лет Октября, дом 8, кв. 3</t>
  </si>
  <si>
    <t xml:space="preserve">Саратовская область, г.Ершов, ул. Парковая, дом 4, кв. 6 </t>
  </si>
  <si>
    <t xml:space="preserve">Саратовская область, г.Ершов, ул. Парковая, дом 4А, кв. 3 </t>
  </si>
  <si>
    <t xml:space="preserve">Саратовская область, г.Ершов, п. Тулайково, ул. Центральная, дом 14, кв. 2 </t>
  </si>
  <si>
    <t>Саратовская область, г.Ершов, Элеваторный проезд, дом 3, кв. 14</t>
  </si>
  <si>
    <t>Саратовская область, г.Ершов, Элеваторный проезд, дом 3, кв. 22</t>
  </si>
  <si>
    <t>Саратовская область, г.Ершов, Элеваторный проезд, дом 5, кв. 3</t>
  </si>
  <si>
    <t>Саратовская область, г.Ершов, Элеваторный проезд, дом 7, кв. 8</t>
  </si>
  <si>
    <t>Саратовская область, г.Ершов, ул. Кленовая, дом 23, кв. 1</t>
  </si>
  <si>
    <t>Саратовская область, г.Ершов, Мирный переулок, дом 20, кв. 3</t>
  </si>
  <si>
    <t>Саратовская область, г.Ершов, Мирный переулок, дом 26, кв. 3</t>
  </si>
  <si>
    <t>Саратовская область, г.Ершов, Мирный переулок, дом 27, кв. 2</t>
  </si>
  <si>
    <t>Саратовская область, г.Ершов, Мирный переулок, дом 27, кв. 4</t>
  </si>
  <si>
    <t>Саратовская область, г.Ершов, Мирный переулок, дом 28, кв. 4</t>
  </si>
  <si>
    <t>Саратовская область, г.Ершов, Мирный переулок, дом 31, кв. 1</t>
  </si>
  <si>
    <t>Саратовская область, г.Ершов, Мирный переулок, дом 35, кв. 1</t>
  </si>
  <si>
    <t>Саратовская область, г.Ершов, Мирный переулок, дом 35, кв. 2</t>
  </si>
  <si>
    <t>Саратовская область, г.Ершов, ул. Молодежная, дом 13, кв. 1</t>
  </si>
  <si>
    <t>Саратовская область, г.Ершов, ул. Молодежная, дом 17, кв. 1</t>
  </si>
  <si>
    <t>Саратовская область, г.Ершов, ул. Фруктовая, дом 4, кв. 1</t>
  </si>
  <si>
    <t>Саратовская область, г.Ершов, ул. Фруктовая, дом 7, кв. 2</t>
  </si>
  <si>
    <t>Саратовская область, г.Ершов, ул. Фруктовая, дом 8, кв. 2</t>
  </si>
  <si>
    <t>Саратовская область, г.Ершов, ул. Фруктовая, дом 13, кв. 1</t>
  </si>
  <si>
    <t>Саратовская область, г.Ершов, ул. Фруктовая, дом 14, кв. 2</t>
  </si>
  <si>
    <t>Саратовская область, г.Ершов, ул. Фруктовая, дом 15, кв. 2</t>
  </si>
  <si>
    <t>Саратовская область, г.Ершов, ул. Фруктовая, дом 16, кв. 2</t>
  </si>
  <si>
    <t>Саратовская область, г.Ершов, ул. Нефтяная, дом 11, кв. 1</t>
  </si>
  <si>
    <t>Саратовская область, г.Ершов, ул. Почтовая, дом 6, кв. 1</t>
  </si>
  <si>
    <t>Саратовская область, г.Ершов, ул. Фрунзе, дом 38, кв. 1</t>
  </si>
  <si>
    <t>Саратовская область, г.Ершов, ул. Техническая, дом 22, кв. 1</t>
  </si>
  <si>
    <t>Саратовская область, г.Ершов, ул. Техническая, дом 32, кв. 1</t>
  </si>
  <si>
    <t>Саратовская область, г.Ершов, ул. Пионерская, дом 1 а, кв. 2</t>
  </si>
  <si>
    <t>Саратовская область, г.Ершов, ул. Пионерская, дом 21 , кв. 1</t>
  </si>
  <si>
    <t>Саратовская область, г.Ершов, ул. Суворова, дом 39, кв. 2</t>
  </si>
  <si>
    <t>Саратовская область, г.Ершов, ул. Семафорная, дом 2Б, кв. 3</t>
  </si>
  <si>
    <t>Саратовская область, г.Ершов, ул. им. Некрасова, дом 28, кв. 2</t>
  </si>
  <si>
    <t xml:space="preserve">Квартира в жилом помещении </t>
  </si>
  <si>
    <t>Комната в жилом доме</t>
  </si>
  <si>
    <t>Саратовская область, г.Ершов, Дорожный проезд, дом № 12, кв. №  2.</t>
  </si>
  <si>
    <t>Саратовская область, г.Ершов,  Дорожный проезд, дом № 15а, кв. № 23.</t>
  </si>
  <si>
    <t>Саратовская область, г.Ершов, Дорожный проезд, дом № 15а, кв. № 20</t>
  </si>
  <si>
    <t>Саратовская область, г.Ершов, Дорожный проезд, дом № 15а, кв. № 22</t>
  </si>
  <si>
    <t xml:space="preserve">Саратовская область, г.Ершов,  Дорожный проезд,  д. 23, кв. 2 </t>
  </si>
  <si>
    <t>-</t>
  </si>
  <si>
    <t>Распоряжение комитета по упр. имущ. Сар. обл. от 31.10.2011 г. № 766-р, акт приема-передачи от 01.12.2011 г.</t>
  </si>
  <si>
    <t>Закон Саратовской области от 30.10.2009 г. №155-ЗСО, акт приема-передачи от 01.12.2009 г.</t>
  </si>
  <si>
    <t>Саратовская область, г.Ершов, ул. XXV съезда КПСС, д. 38, кв. 63</t>
  </si>
  <si>
    <t>Распоряжение комитета по упр. имущ. Сар. обл. от 17.10.2012 г. № 719-р, акт приема-передачи от 04.12.2012 г.</t>
  </si>
  <si>
    <t>Саратовская область, г.Ершов, ул. Победы, д. 1Б, кв. 13</t>
  </si>
  <si>
    <t>Саратовская область, г.Ершов, ул. К.Федина, дом 16, кв.1</t>
  </si>
  <si>
    <t>Саратовская область, г.Ершов, ул. К.Федина, дом 16, кв.7</t>
  </si>
  <si>
    <t>Саратовская область, г.Ершов, ул. К.Федина, дом 16, кв. 10</t>
  </si>
  <si>
    <t>Распоряжение от 22.01.2013г. № 8</t>
  </si>
  <si>
    <t>Саратовская область, г.Ершов, ул.Стадионная, д.2а, кв.11</t>
  </si>
  <si>
    <t>29.01.2013г.</t>
  </si>
  <si>
    <t>Распоряжение от 29.01.2013г.         № 65-р</t>
  </si>
  <si>
    <t>распоряжение от 26.04.2013г. № 134-р</t>
  </si>
  <si>
    <t>26.04.2013г.</t>
  </si>
  <si>
    <t>Саратовская область, г.Ершов,                                  ул. Мелиоративная,   дом 8, кв. 1</t>
  </si>
  <si>
    <t>Саратовская область, г.Ершов,                                   ул. Мелиоративная,   дом 27, кв. 3</t>
  </si>
  <si>
    <t>Саратовская область, г.Ершов,                                      ул. Мелиоративная,   дом 27, кв. 6</t>
  </si>
  <si>
    <t>Саратовская область, г.Ершов,                                              ул. Мелиоративная, дом 2а, кв.  1</t>
  </si>
  <si>
    <t>Саратовская область, г.Ершов,                                      ул. Мелиоративная,   дом 23, кв. 15</t>
  </si>
  <si>
    <t>Саратовская область, г.Ершов,                                   ул. Мелиоративная,  дом 30, кв.  7</t>
  </si>
  <si>
    <t>Саратовская область, г.Ершов,                             ул. Мелиоративная, дом  1, кв.  8</t>
  </si>
  <si>
    <t>Саратовская область, г.Ершов,                               ул. Мелиоративная,   дом  5. кв. 10</t>
  </si>
  <si>
    <t>Саратовская область, г.Ершов,                                  ул. Мелиоративная,   дом 15, кв. 4</t>
  </si>
  <si>
    <t>Саратовская область, г.Ершов, ул.Мелиоративная,  д. 50, кв.7</t>
  </si>
  <si>
    <t>Саратовская область, г.Ершов, ул.Мелиоративная,    д. 50, кв.17</t>
  </si>
  <si>
    <t>Саратовская область, г.Ершов, ул.Мелиоративная,  д. 50, кв.18</t>
  </si>
  <si>
    <t>Саратовская область, г.Ершов, ул.Мелиоративная, д. 50, кв.29</t>
  </si>
  <si>
    <t>Саратовская область, г.Ершов, ул.Мелиоративная, д. 50, кв.60</t>
  </si>
  <si>
    <t>Саратовская область, г.Ершов,                                 ул. Мелиоративная,  дом 6, кв. 3</t>
  </si>
  <si>
    <t>Саратовская область, г.Ершов,                                     ул. Мелиоративная, дом 29, кв. 3</t>
  </si>
  <si>
    <t>Саратовская область, г.Ершов,                                          ул. Мелиоративная,  дом 9, кв. 8</t>
  </si>
  <si>
    <t>Саратовская область, г.Ершов,                               ул. Мелиоративная,   дом 9, кв. 2</t>
  </si>
  <si>
    <t>Саратовская область, г.Ершов,                                       ул. Телевизионная,   дом 2 А, кв. 3.</t>
  </si>
  <si>
    <t>Саратовская область, г.Ершов, ул. Жданова,   д. 1 а/3</t>
  </si>
  <si>
    <t>Саратовская область, г.Ершов,                     Дорожный проезд,  дом № 15а, кв. № 6</t>
  </si>
  <si>
    <t>Саратовская область, г.Ершов, п. Тулайково,   ул. Новая, дом 3, кв. 1</t>
  </si>
  <si>
    <t>Саратовская область, г.Ершов, ул. Малоузенская,  дом 14, кв. 3</t>
  </si>
  <si>
    <t>Саратовская область, г. Ершов, Дорожный проезд, дом 13а кв. 4</t>
  </si>
  <si>
    <t>Саратовская область, г. Ершов, Дорожный проезд, дом 13а кв. 5</t>
  </si>
  <si>
    <t>Саратовская область,  г. Ершов, Дорожный проезд, дом 13а кв. 6</t>
  </si>
  <si>
    <t>Саратовская область,  г. Ершов, Дорожный проезд, дом 13а кв. 8</t>
  </si>
  <si>
    <t>Саратовская область,  г. Ершов, Дорожный проезд, дом 13а кв. 9</t>
  </si>
  <si>
    <t>Саратовская область,   г. Ершов, Дорожный проезд, дом 13а кв. 12</t>
  </si>
  <si>
    <t>Саратовская область, г. Ершов, Дорожный проезд, дом 13а кв. 13</t>
  </si>
  <si>
    <t>Саратовская область,  г. Ершов, ул. Гагарина,     дом 35  кв. 9</t>
  </si>
  <si>
    <t>Саратовская область, г.Ершов, ул.Мелиоративная,   д. 50, кв. 30</t>
  </si>
  <si>
    <t>Саратовская область, г.Ершов,                      Дорожный проезд,   дом № 15а, кв. № 5</t>
  </si>
  <si>
    <t>22.01.2013 г.</t>
  </si>
  <si>
    <t>_</t>
  </si>
  <si>
    <t>Саратовская область,   г. Ершов, Дорожный проезд, дом 13а кв. 2</t>
  </si>
  <si>
    <t>Саратовская область,  г. Ершов, Дорожный проезд, дом 13а кв. 3</t>
  </si>
  <si>
    <t>Саратовская область,  г. Ершов, ул. Гагарина, дом 35  кв. 5</t>
  </si>
  <si>
    <t>Саратовская область,  г. Ершов, ул. Гагарина,  дом 35  кв. 10</t>
  </si>
  <si>
    <t>Саратовская область,   г. Ершов, ул. Гагарина,  дом 35  кв. 11</t>
  </si>
  <si>
    <t>Саратовская область,   г. Ершов, ул. Гагарина,  дом 35  кв. 12</t>
  </si>
  <si>
    <t>Саратовская область,  г. Ершов, ул. Гагарина, дом 35  кв. 3 ком. 1</t>
  </si>
  <si>
    <t>Саратовская область,  г. Ершов, ул. Гагарина, дом 35  кв. 3 ком. 2</t>
  </si>
  <si>
    <t>Саратовская область,   г. Ершов, ул. Гагарина, дом 35  кв. 3 ком.4</t>
  </si>
  <si>
    <t>64:13:003810:601</t>
  </si>
  <si>
    <t>64:13:003810:2784</t>
  </si>
  <si>
    <t>64:13:003810:1955</t>
  </si>
  <si>
    <t>64:13:003810:675</t>
  </si>
  <si>
    <t>64:13:003810:1048</t>
  </si>
  <si>
    <t>64:13:003810:1837</t>
  </si>
  <si>
    <t>64:13:003810:1785</t>
  </si>
  <si>
    <t>64:13:003810:1841</t>
  </si>
  <si>
    <t>64:13:003810:1842</t>
  </si>
  <si>
    <t>64:13:003810:1849</t>
  </si>
  <si>
    <t>64:13:003810:1820</t>
  </si>
  <si>
    <t>64:13:003810:1824</t>
  </si>
  <si>
    <t>64:13:003811:233</t>
  </si>
  <si>
    <t>64:13:002401:567</t>
  </si>
  <si>
    <t>64:13:002401:617</t>
  </si>
  <si>
    <t>64:13:002401:793</t>
  </si>
  <si>
    <t>64:13:005704:253</t>
  </si>
  <si>
    <t>64:13:005704:266</t>
  </si>
  <si>
    <t>64:13:005704:262</t>
  </si>
  <si>
    <t>64:13:005704:275</t>
  </si>
  <si>
    <t>64:13:005704:295</t>
  </si>
  <si>
    <t>64:13:004307:366</t>
  </si>
  <si>
    <t>64:13:004307:464</t>
  </si>
  <si>
    <t>64:13:004307:372</t>
  </si>
  <si>
    <t>64:13:004307:608</t>
  </si>
  <si>
    <t>64:13:004307:500</t>
  </si>
  <si>
    <t>64:13:004906:293</t>
  </si>
  <si>
    <t>64:13:004906:290</t>
  </si>
  <si>
    <t>64:13:004907:35</t>
  </si>
  <si>
    <t>64:13:004906:324</t>
  </si>
  <si>
    <t>64:13:004906:489</t>
  </si>
  <si>
    <t>64:13:004906:393</t>
  </si>
  <si>
    <t>64:13:004906:361</t>
  </si>
  <si>
    <t>64:13:004910:25</t>
  </si>
  <si>
    <t>64:13:004813:68</t>
  </si>
  <si>
    <t>64:13:004810:136</t>
  </si>
  <si>
    <t>64:13:004804:120</t>
  </si>
  <si>
    <t>64:13:004804:122</t>
  </si>
  <si>
    <t>64:13:004113:308</t>
  </si>
  <si>
    <t>64:13:002201:130</t>
  </si>
  <si>
    <t>64:13:000000:2619</t>
  </si>
  <si>
    <t>64:13:000000:2625</t>
  </si>
  <si>
    <t>64:13:000000:2930</t>
  </si>
  <si>
    <t>64:13:000000:2927</t>
  </si>
  <si>
    <t>64:13:002310:28</t>
  </si>
  <si>
    <t>64:13:000000:2757</t>
  </si>
  <si>
    <t>64:13:000000:2763</t>
  </si>
  <si>
    <t>64:13:002301:74</t>
  </si>
  <si>
    <t>64:13:004307:665</t>
  </si>
  <si>
    <t>64:13:001810:160</t>
  </si>
  <si>
    <t>64:13:002310:61</t>
  </si>
  <si>
    <t>64:13:000501:117</t>
  </si>
  <si>
    <t>64:13:004816:313</t>
  </si>
  <si>
    <t>64:13:003810:1850</t>
  </si>
  <si>
    <t>64:13:002401:845</t>
  </si>
  <si>
    <t>64:13:002401:826</t>
  </si>
  <si>
    <t>64:13:002401:848</t>
  </si>
  <si>
    <t>64:13:004904:111</t>
  </si>
  <si>
    <t>64:13:004906:297</t>
  </si>
  <si>
    <t>64:13:003810:297</t>
  </si>
  <si>
    <t>64:13:003810:320</t>
  </si>
  <si>
    <t>64:13:004307:183</t>
  </si>
  <si>
    <t>64:13:002311:21</t>
  </si>
  <si>
    <t>64:13:004906:94</t>
  </si>
  <si>
    <t>64:13:000000:3701</t>
  </si>
  <si>
    <t>64:13:004816:205</t>
  </si>
  <si>
    <t>64:13:002201:44</t>
  </si>
  <si>
    <t>64:13:001808:35</t>
  </si>
  <si>
    <t>64:13:001318:45</t>
  </si>
  <si>
    <t>64:13:002008:74</t>
  </si>
  <si>
    <t>64:13:004307:172</t>
  </si>
  <si>
    <t>64:13:005609:67</t>
  </si>
  <si>
    <t>64:13:000000:2052</t>
  </si>
  <si>
    <t>64:13:004804:57</t>
  </si>
  <si>
    <t>64:13:004906:99</t>
  </si>
  <si>
    <t>64:13:002201:49</t>
  </si>
  <si>
    <t>64:13:005611:50</t>
  </si>
  <si>
    <t>64:13:001101:143</t>
  </si>
  <si>
    <t>64:13:004002:174</t>
  </si>
  <si>
    <t>64:13:004105:257</t>
  </si>
  <si>
    <t>64:13:002201:59</t>
  </si>
  <si>
    <t>64:13:005401:50</t>
  </si>
  <si>
    <t>64:13:002401:283</t>
  </si>
  <si>
    <t>Отсутствуют сведения в ЕГРП</t>
  </si>
  <si>
    <t>64:13:003810:1829</t>
  </si>
  <si>
    <r>
      <t xml:space="preserve">                                                                                                </t>
    </r>
    <r>
      <rPr>
        <b/>
        <sz val="14"/>
        <color theme="1"/>
        <rFont val="Constantia"/>
        <family val="1"/>
        <charset val="204"/>
      </rPr>
      <t xml:space="preserve">   Сведения о муниципальном имуществе МО г. Ершов</t>
    </r>
  </si>
  <si>
    <t>Саратовская область, г.Ершов, ул. Энергетиков, дом 7/6.</t>
  </si>
  <si>
    <t>64-64-21/020/2007/765</t>
  </si>
  <si>
    <t>64-64-21/012/2007-108</t>
  </si>
  <si>
    <t>64-64-21/017/2008-311</t>
  </si>
  <si>
    <t>64-64-34/039/2010-344</t>
  </si>
  <si>
    <t>64-64-33/069/2012-294</t>
  </si>
  <si>
    <t>Саратовская область, г.Ершов, ул.им. Некрасова, дом 21, кв. 8, пом. 2</t>
  </si>
  <si>
    <t>64-64-34/013/2010-275 от29.03.2010</t>
  </si>
  <si>
    <t>64-64-34-/013/2010-298 от 29.03.2010</t>
  </si>
  <si>
    <t>64-64-34/013/2010-279 от 29.03.2010</t>
  </si>
  <si>
    <t>64:13:004906:360</t>
  </si>
  <si>
    <t>64-64-34/015/2010-036 от 29.03.2010</t>
  </si>
  <si>
    <t>64-64-34/006/2010-002 от 08.02.2010</t>
  </si>
  <si>
    <t>64:13:004906:87</t>
  </si>
  <si>
    <t>ЕМР</t>
  </si>
  <si>
    <t>64-64-21/001/2005-239 от 07.02.2005</t>
  </si>
  <si>
    <t>64-64-34/013/2010-297 от 29.03.2010</t>
  </si>
  <si>
    <t>Саратовская область, г.Ершов, ул. Стадионная, дом 2в/4.</t>
  </si>
  <si>
    <t>Саратовская область, г.Ершов, ул. Стадионная, дом  4г / 4.</t>
  </si>
  <si>
    <t>64:13:004906:128</t>
  </si>
  <si>
    <t>64-64-21/001/2005-250 от 21.06.2005</t>
  </si>
  <si>
    <t>Саратовская область, г.Ершов, ул. Стадионная, дом  4 г/ 3.</t>
  </si>
  <si>
    <t>64:13:004906:127</t>
  </si>
  <si>
    <t>64-64-21/001/2005-249 от 21.06.2005</t>
  </si>
  <si>
    <t>Саратовская область, г.Ершов, ул. Стадионная, дом  4б/ 2.</t>
  </si>
  <si>
    <t>64:13:004907:31</t>
  </si>
  <si>
    <t>64-64-21/020/2007-504 от 21.05.2007</t>
  </si>
  <si>
    <t>64-64-33/069/2012-374 от 22.12.2012</t>
  </si>
  <si>
    <t>64-64-33/069/2012-379 от 22.12.2012</t>
  </si>
  <si>
    <t>64-64-33/069/2012-380 от 22.12.2012</t>
  </si>
  <si>
    <t>64:13:003810:1816</t>
  </si>
  <si>
    <t>64-64-33/034/2012-405 от 29.06.2012</t>
  </si>
  <si>
    <t>64-64-34/002/2010-409 от 08.02.2010</t>
  </si>
  <si>
    <t xml:space="preserve">64-64-34/006/2010-011 от 08.02.2010 </t>
  </si>
  <si>
    <t>64-64-33/034/2012-401 от 02.07.2012</t>
  </si>
  <si>
    <t>64-64-33/034/2012-388 от 02.07.2012</t>
  </si>
  <si>
    <t>64-64-34/013/2010-284 от 29.03.2010</t>
  </si>
  <si>
    <t>64-64-34/013/2010-277 от 29.03.2010</t>
  </si>
  <si>
    <t>64-64-34/013/2010-282 от 29.03.2010</t>
  </si>
  <si>
    <t>64-64-21/008/2007-77 от 09.02.2007</t>
  </si>
  <si>
    <t>Саратовская область, г.Ершов, ул. Жданова,  дом 9/4.</t>
  </si>
  <si>
    <t>Саратовская область, г.Ершов, ул. Жданова,  дом 9/2.</t>
  </si>
  <si>
    <t>64-64-21/008/2007-75 от 09.02.2007</t>
  </si>
  <si>
    <t>64:13:004105:361</t>
  </si>
  <si>
    <t>64-64-34/015/2010-070 от 31.03.2010</t>
  </si>
  <si>
    <t>64-64-34/013/2010-327 от 31.03.2010</t>
  </si>
  <si>
    <t>64:13:004105:389</t>
  </si>
  <si>
    <t>64-64-13-09-1558-2004-51 от 09.03.2005</t>
  </si>
  <si>
    <t>64-64-34/013/2010-270 от 29.03.2010</t>
  </si>
  <si>
    <t>Саратовская область, г.Ершов, ул. Ленина,  дом 52.</t>
  </si>
  <si>
    <t>64:13:000000:577</t>
  </si>
  <si>
    <t>64-64-21/008/2005-56 от 02.03.2005</t>
  </si>
  <si>
    <t>64:13:005704:259</t>
  </si>
  <si>
    <t>64-64-34/013/2010-346 от 31.03.2010</t>
  </si>
  <si>
    <t>64-64-34/001/2010-499 от 08.02.2010</t>
  </si>
  <si>
    <t>Саратовская область, г.Ершов, ул. 2 км. Пугачевской ветки  д. 4.</t>
  </si>
  <si>
    <t>64:13:005605:141</t>
  </si>
  <si>
    <t>64-64-21/008/2005-53 от 03.06.2005</t>
  </si>
  <si>
    <t>Саратовская область, г.Ершов, Мирный переулок, дом 5а, кв.2</t>
  </si>
  <si>
    <t>Саратовская область, г.Ершов, Элеваторный проезд, дом 3, кв. 12</t>
  </si>
  <si>
    <t>Саратовская область, г.Ершов, ул. Космонавтов, дом  1,  кв. 45</t>
  </si>
  <si>
    <t>Саратовская область, г.Ершов, ул. Космонавтов, дом  1,  кв. 71</t>
  </si>
  <si>
    <t>Саратовская область, г.Ершов, ул. Космонавтов, дом  1,  кв. 76</t>
  </si>
  <si>
    <t>Саратовская область, г.Ершов,                                              ул. Мелиоративная, дом 2а, кв.  4</t>
  </si>
  <si>
    <t>Саратовская область, г.Ершов,                                              ул. Мелиоративная, дом 2а, кв.  6</t>
  </si>
  <si>
    <t>Саратовская область, г.Ершов,                                              ул. Мелиоративная, дом 2а, кв.  11</t>
  </si>
  <si>
    <t>Саратовская область, г.Ершов, ул.Космонавтов, дом 6, кв. 14</t>
  </si>
  <si>
    <t>Саратовская область, г.Ершов,                               ул. Мелиоративная,   дом  5. кв. 2</t>
  </si>
  <si>
    <t>Саратовская область, г.Ершов,                               ул. Мелиоративная,   дом  5. кв. 9</t>
  </si>
  <si>
    <t>Саратовская область, г.Ершов,                                    ул. Мелиоративная,  дом  49, кв.  51</t>
  </si>
  <si>
    <t>Саратовская область, г.Ершов, ул. Семафорная, дом 2Б, кв. 4</t>
  </si>
  <si>
    <t>Саратовская область, г.Ершов, ул. Семафорная, дом 50, кв. 77</t>
  </si>
  <si>
    <t>Саратовская область, г.Ершов, ул. 2 км. Пугачевской ветки  д. 7/1.</t>
  </si>
  <si>
    <t>Саратовская область, г.Ершов, ул.Космонавтов, дом 19 кв. 10</t>
  </si>
  <si>
    <t>64:13:003810:1915</t>
  </si>
  <si>
    <t xml:space="preserve"> МО г.Ершов</t>
  </si>
  <si>
    <t>Саратовская область, г.Ершов, ул. Стадионная, дом  4/3</t>
  </si>
  <si>
    <t>64:13:004906:105</t>
  </si>
  <si>
    <t>Саратовская область, г.Ершов, ул. Стадионная, дом  4/2</t>
  </si>
  <si>
    <t>64:13:004906:104</t>
  </si>
  <si>
    <t>Саратовская область, г.Ершов, ул. Вокзальная, дом 77, кв. №  18.</t>
  </si>
  <si>
    <t>64:13:005704:258</t>
  </si>
  <si>
    <t>Саратовская область, г.Ершов, ул.Телевизионная,  д. 2а, кв. 8</t>
  </si>
  <si>
    <t>64:13:004105:386</t>
  </si>
  <si>
    <t>64:13:004307:840</t>
  </si>
  <si>
    <t>Саратовская область, г.Ершов, ул.Интернациональная, дом 143/2</t>
  </si>
  <si>
    <t>64:13:004307:47</t>
  </si>
  <si>
    <t>Саратовская область, г.Ершов, ул.Интернациональная, дом 133, кв. № 1.</t>
  </si>
  <si>
    <t>64:13:004307:196</t>
  </si>
  <si>
    <t>Саратовская область, г.Ершов, ул.Интернациональная, дом 141/3</t>
  </si>
  <si>
    <t>64:13:004307:139</t>
  </si>
  <si>
    <t>Саратовская область, г.Ершов, ул. Стадионная, дом 2д, кв. №3</t>
  </si>
  <si>
    <t>Саратовская область, г.Ершов, ул. Стадионная, дом 2д, кв. №4</t>
  </si>
  <si>
    <t>Саратовская область, г.Ершов, ул. Стадионная, дом 2д, кв. №5</t>
  </si>
  <si>
    <t>Саратовская область, г.Ершов, ул. Стадионная, дом 2д, кв. №6</t>
  </si>
  <si>
    <t>Саратовская область, г.Ершов, ул. Стадионная, дом 2д, кв. №7</t>
  </si>
  <si>
    <t>Саратовская область, г.Ершов, ул. Стадионная, дом 2д, кв. №8</t>
  </si>
  <si>
    <t>Саратовская область, г.Ершов, ул.Космонавтов, дом 21, кв. 45</t>
  </si>
  <si>
    <t>Саратовская область, г.Ершов, ул.Космонавтов, дом 21А, кв. 3</t>
  </si>
  <si>
    <t>Саратовская область, г.Ершов, ул.Космонавтов, дом 11, кв. 42</t>
  </si>
  <si>
    <t>Саратовская область, г.Ершов, ул.Космонавтов, дом 5, кв.  29</t>
  </si>
  <si>
    <t>Саратовская область, г.Ершов, ул.Космонавтов, дом 5, кв. 54</t>
  </si>
  <si>
    <t>Саратовская область, г.Ершов, ул.Космонавтов, дом 1, кв. 90</t>
  </si>
  <si>
    <t>Саратовская область, г.Ершов, ул.Космонавтов, дом 1, кв.  78.</t>
  </si>
  <si>
    <t>Саратовская область, г.Ершов, ул.Космонавтов, дом 4, кв. 2</t>
  </si>
  <si>
    <t>Саратовская область, г.Ершов, ул.Космонавтов, дом 11, кв. 38.</t>
  </si>
  <si>
    <t>Саратовская область, г.Ершов, ул.Космонавтов, дом 9, кв. 48</t>
  </si>
  <si>
    <t>Саратовская область, г.Ершов, ул.Интернациональная, дом 153, кв. № 8</t>
  </si>
  <si>
    <t>Саратовская область, г.Ершов, ул.Интернациональная, дом 145, кв. № 10</t>
  </si>
  <si>
    <t>Саратовская область, г.Ершов, ул. К.Федина,  дом 3, кв. № 16</t>
  </si>
  <si>
    <t>Саратовская область, г.Ершов, ул. К.Федина,  дом 6, кв. №7</t>
  </si>
  <si>
    <t>Саратовская область, г.Ершов,                                    ул. Мелиоративная,  дом 7, кв. 5</t>
  </si>
  <si>
    <t>Саратовская область, г.Ершов, пер. Жданова, дом 7.</t>
  </si>
  <si>
    <t>Саратовская область, г.Ершов, ул. XXV съезда КПСС, д. 38, кв.23</t>
  </si>
  <si>
    <t>Саратовская область, г.Ершов, ул. XXV съезда КПСС, д. 38, кв. 37</t>
  </si>
  <si>
    <t>64:13:003810:1966</t>
  </si>
  <si>
    <t>64:13:003810:2713</t>
  </si>
  <si>
    <t>64:13:003810:1685</t>
  </si>
  <si>
    <t>64:13:004906:91</t>
  </si>
  <si>
    <t>Саратовская область, г.Ершов, Мирный переулок, дом 32, кв. 2</t>
  </si>
  <si>
    <t>64-64-34/013/2010-280 от 29.03.2010</t>
  </si>
  <si>
    <t>Саратовская область, г.Ершов, ул. Юбилейная, дом 5, кв. 30</t>
  </si>
  <si>
    <t>64:13:004113:228</t>
  </si>
  <si>
    <t>64-64-09/008/2014-237 от 26.02.2014</t>
  </si>
  <si>
    <t>Саратовская область, г.Ершов, ул. 50 лет Октября, дом 7, кв. 10</t>
  </si>
  <si>
    <t>Саратовская область, г.Ершов, ул. 50 лет Октября, дом 7, кв. 9</t>
  </si>
  <si>
    <t xml:space="preserve">Саратовская область, г.Ершов, ул. Л. Толстого, дом 20,  кв. 1 </t>
  </si>
  <si>
    <t>Саратовская область, г. Ершов, ул. им. Некрасова, дом 23  кв. 16</t>
  </si>
  <si>
    <t>Саратовская область, г. Ершов, ул. им. Некрасова, дом 9  кв. 17</t>
  </si>
  <si>
    <t>Саратовская область,г. Ершов, ул. им. Некрасова, дом 29  кв. 1</t>
  </si>
  <si>
    <t>Саратовская область,г. Ершов, ул. им. Некрасова, дом 17  кв. 4</t>
  </si>
  <si>
    <t>Саратовская область, г.Ершов, ул. Юбилейная, дом 2, кв. 6</t>
  </si>
  <si>
    <t>Саратовская область, г.Ершов, пер. Жданова, дом 5, кв. № 17</t>
  </si>
  <si>
    <t>Саратовская область, г.Ершов, ул. Юбилейная, дом 5, кв. 6</t>
  </si>
  <si>
    <t>64-64-31/039/2010-070 от 25.08.2010</t>
  </si>
  <si>
    <t>Саратовская область, г.Ершов, ул.Мелиоративная, д. 48,кв.62</t>
  </si>
  <si>
    <t>64:13:003810:1165</t>
  </si>
  <si>
    <t>Саратовская область, г.Ершов, ул.Телевизионная,  д. 2, кв. 9</t>
  </si>
  <si>
    <t>64:13:004105:353</t>
  </si>
  <si>
    <t>64:13:003811:121</t>
  </si>
  <si>
    <t>64-01/13-884/2003-49 от 11.11.2003</t>
  </si>
  <si>
    <t>64-64-34/006/2010-007 от 08.02. 2010</t>
  </si>
  <si>
    <t>64-64-34/006/2010-006 от 08.02.2010</t>
  </si>
  <si>
    <t>64-64-34/002/2010-395 от 08.02.2010</t>
  </si>
  <si>
    <t>64-64-34/006/2010-005 от 08.02.2010</t>
  </si>
  <si>
    <t>64-64-34/001/2010-494 от 08.08.2010</t>
  </si>
  <si>
    <t>64-64-21/007/2005-52 от 22.02.2005</t>
  </si>
  <si>
    <t>64-64-34/013/2010-296 от 29.03.2010</t>
  </si>
  <si>
    <t>64-64-34/013/2010-302 от 29.03.2010</t>
  </si>
  <si>
    <t>64-64-21/007/2005-26 от 22.02.2005</t>
  </si>
  <si>
    <t>64-64-34/013/2010-283 от 29.03.2010</t>
  </si>
  <si>
    <t>64-64-34/013/2010-294 от 29.03.2010</t>
  </si>
  <si>
    <t>64-64-34/002/2010-394 от 08.02.2010</t>
  </si>
  <si>
    <t>64-64-34/002/2010-392 от 08.02.2010</t>
  </si>
  <si>
    <t>64-64-34/013/2010-306 от 29.03.2010</t>
  </si>
  <si>
    <t>64-64-34/015/2010-038 от 29.03.2010</t>
  </si>
  <si>
    <t>64-64-34/013/2010-342 от 31.03.2010</t>
  </si>
  <si>
    <t>64-64-34/013/2010-343 от 31.03.2010</t>
  </si>
  <si>
    <t>64-64-34/013/2010-344 от 31.03.2010</t>
  </si>
  <si>
    <t>64-64-13-09-1558-2004-50 от 09.03.2005</t>
  </si>
  <si>
    <t>64-64-21/008/2005-38 от 25.02.2005</t>
  </si>
  <si>
    <t>64-64-34/002/2010-393 от 08.02.2010</t>
  </si>
  <si>
    <t>64-64-33/069/2012-295 от 24.12.2012</t>
  </si>
  <si>
    <t>64-64-34/013/2010-266 от 29.03.2010</t>
  </si>
  <si>
    <t>64-64-21/001/2005-244 от 07.02.2005</t>
  </si>
  <si>
    <t>64-64-34/039/2010-072 от 25.08.2010</t>
  </si>
  <si>
    <t>64-64-34/013/2010-285 от 29.03.2010</t>
  </si>
  <si>
    <t>Договор соц. Найма</t>
  </si>
  <si>
    <t>Договор соц. найма</t>
  </si>
  <si>
    <t>Саратовская область, г.Ершов, ул. ХХV съезда КПСС,  дом 36, кв. № 8.</t>
  </si>
  <si>
    <t>Саратовская область, г.Ершов, ул. Интернациональная 48/54,кв. 117</t>
  </si>
  <si>
    <t>64:13:004307:397</t>
  </si>
  <si>
    <t>64-64-1691/2004-208  от 03.03.2005 </t>
  </si>
  <si>
    <t>Саратовская область, г.Ершов, ул. Юбилейная, дом 4, кв. 119</t>
  </si>
  <si>
    <t>64-64-1691/2004-205  от 30.03.2005 </t>
  </si>
  <si>
    <t>64:13:004301:60</t>
  </si>
  <si>
    <t>Постановление администрации ЕМР от 02.06.2014 № 721</t>
  </si>
  <si>
    <t xml:space="preserve">Саратовская область, г.Ершов, ул. Парковая, дом 8, кв. 9 </t>
  </si>
  <si>
    <t>64:13:004309:158</t>
  </si>
  <si>
    <t>64-64-1691/2004-201  от 13.04.2005 </t>
  </si>
  <si>
    <t>Саратовская область, г.Ершов, ул.Интернациональная, дом 145, кв. № 6/1</t>
  </si>
  <si>
    <t>64:13:002401:870</t>
  </si>
  <si>
    <t>Саратовская область, г.Ершов, ул. К.Федина, дом 16, кв. 11</t>
  </si>
  <si>
    <t>64:13:002401:846</t>
  </si>
  <si>
    <t>64-64-09/015/2014-033 от 03.04.2014</t>
  </si>
  <si>
    <t>Саратовская область, г.Ершов, ул. К.Федина, дом 16, кв. 5</t>
  </si>
  <si>
    <t>64:13:002401:828</t>
  </si>
  <si>
    <t>64-64-09/015/2014-031 от 03.04.2014</t>
  </si>
  <si>
    <t>Саратовская область, г.Ершов, ул. К.Федина, дом 16, кв. 8</t>
  </si>
  <si>
    <t>64:13:002401:850</t>
  </si>
  <si>
    <t>64-64-09/015/2014-032 от 03.04.2014</t>
  </si>
  <si>
    <t>Саратовская область, г.Ершов, ул. К.Федина, дом 16, кв. 20</t>
  </si>
  <si>
    <t>64:13:002401:855</t>
  </si>
  <si>
    <t>64-64-09/015/2014-035 от 03.04.2014</t>
  </si>
  <si>
    <t>Саратовская область, г.Ершов, ул. К.Федина, дом 10г, кв. 5</t>
  </si>
  <si>
    <t>64:13:002401:673</t>
  </si>
  <si>
    <t>64-64-09/015/2014-036 от 03.04.2014</t>
  </si>
  <si>
    <t>Распоряжение Комитета по управлению имуществом Саратовской области № 822-р от 19.08.2013</t>
  </si>
  <si>
    <t>64:13:003810:2732</t>
  </si>
  <si>
    <t>казна</t>
  </si>
  <si>
    <t>64-64-09/015/2014-038 от 03.04.2014</t>
  </si>
  <si>
    <t>Саратовская область, г.Ершов, ул.Космонавтов, дом 21А, кв. 47</t>
  </si>
  <si>
    <t>Саратовская область, г.Ершов, ул.Космонавтов, дом 21А, кв. 59</t>
  </si>
  <si>
    <t>64:13:003810:2750</t>
  </si>
  <si>
    <t>64-64-09/015/2014-039 от 03.04.2014</t>
  </si>
  <si>
    <t>Саратовская область, г.Ершов, ул. К.Федина, дом 16, кв. 17</t>
  </si>
  <si>
    <t>64:13:002401:847</t>
  </si>
  <si>
    <t>Саратовская область,  г. Ершов, ул. Гагарина, дом 33  кв. 5</t>
  </si>
  <si>
    <t>64-64-09/015/2014-030 от 03.04.2014</t>
  </si>
  <si>
    <t>64:13:001402:96</t>
  </si>
  <si>
    <t>Саратовская область, г. Ершов, теплотрасса от котельной  № 2 по ул. Мелиоративной № 33к до жилых домов по ул. Мелиоративной</t>
  </si>
  <si>
    <t>64-6421/020/2007-156</t>
  </si>
  <si>
    <t>0,556 км           литер I - 2,717 км Литер II - 0,146 м Литер III - 1,798 м Литер VI - 2,208 м</t>
  </si>
  <si>
    <t>64-64-34/007/2009-156 от 18.02.2009</t>
  </si>
  <si>
    <t>Нежилое здание - котельная № 3</t>
  </si>
  <si>
    <t>Саратовская область, г. Ершов, ул. К. Федина, 6К</t>
  </si>
  <si>
    <t>64-64-34/009/2009-117 от 06.03.2009</t>
  </si>
  <si>
    <t>Саратовская область, г. Ершов, теплотрасса от котельной  № 4 по ул. Космонавтов 4к, до жилых домов по ул. Л.Толстого, Космонавтов, Некрасова</t>
  </si>
  <si>
    <t xml:space="preserve">0,451 км           литер 1 - 0,328 км литер 2 - 0,114 км литер 3 - 0,229 км литер 4 - 0,977 км литер 5 - 0,219 км литер 6 - 0,188 км </t>
  </si>
  <si>
    <t>64-64-34/007/2009-194 от 18.02.2009</t>
  </si>
  <si>
    <t>Саратовская область, г. Ершов, от котельной № 5, ул. Гагарина 17к до жилых домов по ул. Гагарина</t>
  </si>
  <si>
    <t>0,056 км          литер 3 - 0,329 км литер 5 - 1,343 км литер 1 - 0,425 км</t>
  </si>
  <si>
    <t>64-64-34/007/2009-204 от 18.02.2009</t>
  </si>
  <si>
    <t>64-64-34/007/2009-196 от 18.02.2009</t>
  </si>
  <si>
    <t>Саратовская область, г. Ершов, от котельной № 8, ул. 50 лет Октября 6ак, до жилых домов по ул. 50 лет Октября, 25 Партсъезда</t>
  </si>
  <si>
    <t xml:space="preserve">литер 2 - 0,259 км  </t>
  </si>
  <si>
    <t xml:space="preserve">Саратовская область, г. Ершов, от котельной № 12, ул. Лесхозная 27 к, до жилых домов по ул. Лесхозная, Элеваторный проезд </t>
  </si>
  <si>
    <t xml:space="preserve">литер 1 - 0,02 км литер 2 - 0,02 км литер 3 - 0,311 км  литер 5 - 0,89 км  </t>
  </si>
  <si>
    <t>64-64-34/007/2009-193 от 18.02.2009</t>
  </si>
  <si>
    <t>Сооружение электросетевой комплекс</t>
  </si>
  <si>
    <t xml:space="preserve">65,1 м </t>
  </si>
  <si>
    <t>64-64-34/019/2010-046 от 19.04.2010</t>
  </si>
  <si>
    <t>Сооружение трансформаторная подстанция</t>
  </si>
  <si>
    <t>64-64-34/006/2010-110 от 12.02.2010</t>
  </si>
  <si>
    <t>Саратовская область, Ершовский район, пос. Учебный, в р-не ул. Молодежная, КТП 10/0,4 кВ 100 кВА - №28</t>
  </si>
  <si>
    <t>Саратовская область, Ершовский район, пос. Прудовой, в р-не ул. Прудовой ЗТП 10/04 кВ № 41</t>
  </si>
  <si>
    <t>64-64-34/006/2010-109 от 12.02.2010</t>
  </si>
  <si>
    <t>Саратовская область, Ершовский район, пос. Прудовой, в р-не ул. Школьная КТП 10/0,4 кВа - № 439</t>
  </si>
  <si>
    <t>64-64-34/006/2010-112 от 12.02.2010</t>
  </si>
  <si>
    <t>Саратовская область, Ершовский район, г. Ершов, в р-не ул. Фруктовая, КТП 10/0,4 кВ 100 кВА-№190</t>
  </si>
  <si>
    <t>64-64-34/006/2010-111 от 12.02.2010</t>
  </si>
  <si>
    <t>64-64-34/034/2009-139 от 15.12.2009</t>
  </si>
  <si>
    <t>64-64-34/034/2009-136 от 15.12.2009</t>
  </si>
  <si>
    <t>64-64-34/034/2009-138от 15.12.2009</t>
  </si>
  <si>
    <t>Саратовская область, г.Ершов, ул. Стадионная, дом  4в/2</t>
  </si>
  <si>
    <t>64:13:004906:117</t>
  </si>
  <si>
    <t>64-64-21/007/2005-3 от 07.02.2005</t>
  </si>
  <si>
    <t xml:space="preserve">Нежилое помещение </t>
  </si>
  <si>
    <t>64:13:005605:151</t>
  </si>
  <si>
    <t>64-64-21/008/2005-54 от 03.06.2005</t>
  </si>
  <si>
    <t>64:13:005716:16</t>
  </si>
  <si>
    <t>64-1.13-383.2000-471.2 от 24.12.200</t>
  </si>
  <si>
    <t>64:13:004815:25</t>
  </si>
  <si>
    <t>64-64-21/008/2005-42 от 07.06.2005</t>
  </si>
  <si>
    <t>Нежилое помещение</t>
  </si>
  <si>
    <t>Саратовская область, г.Ершов, ул.Мелиоративная, д. 48, пом. 79.</t>
  </si>
  <si>
    <t>64:13:003810:3231</t>
  </si>
  <si>
    <t>64-64-21/028/2008-411 от 06.10.2008</t>
  </si>
  <si>
    <t>общество инвалидов</t>
  </si>
  <si>
    <t>Саратовская область, г.Ершов, ул. Стадионная, дом  4в/1</t>
  </si>
  <si>
    <t>64:13:004906:116</t>
  </si>
  <si>
    <t>64-64-21/007/2005-2 от 07.02.2005</t>
  </si>
  <si>
    <t>64-64-34/034/2009-130 от 15.12.2009</t>
  </si>
  <si>
    <t>64-64-34/034/2009-069 от 11.12.2009</t>
  </si>
  <si>
    <t>64-64-34/034/2009-135 от 15.12.2009</t>
  </si>
  <si>
    <t>64-64-34/034/2009-140 от 15.12.2009</t>
  </si>
  <si>
    <t>64-64-34/034/2009-137 от 15.12.2009</t>
  </si>
  <si>
    <t>64-64-34/034/2009-141от 15.12.2009</t>
  </si>
  <si>
    <t>от ГКТП 20 в р-не д. 27 по. Лесхозной к ул. Лесхозной к нежилому зданию 22а, по ул. Лесхозной к ул. Ремонтной к ж/д 2-54</t>
  </si>
  <si>
    <t>64-64-34/034/2009-067 от 11.12.2009</t>
  </si>
  <si>
    <t>64-64-34/034/2009-071от 22.12.2009</t>
  </si>
  <si>
    <t>64-64-34/034/2009-064 от 15.12.2009</t>
  </si>
  <si>
    <t>Закон Саратовской области от 09.11.2007 г. №234-ЗСО, акт приема-передачи от 01.12.2009 г.</t>
  </si>
  <si>
    <t>64-64-33/012/2012-114 от 07.02.2012</t>
  </si>
  <si>
    <t>Саратовская область, Ершовский район, в 2-х км. Юго-западнее п.Полуденный</t>
  </si>
  <si>
    <t>Нежилое здание -   (столярный цех)</t>
  </si>
  <si>
    <t>Нежилое здание домоуправление</t>
  </si>
  <si>
    <t>Саратовская область, г. Ершов, ул. Мелиоративная, д. 33а</t>
  </si>
  <si>
    <t>64-64-21/012/2007-119 от 11.03.2009</t>
  </si>
  <si>
    <t>Нежилое здание -   (административное здание)</t>
  </si>
  <si>
    <t xml:space="preserve">Гидротехническое сооружение </t>
  </si>
  <si>
    <t>Саратовская область, Ершовский район, на водоеме Малый узень, западнее г.Ершова</t>
  </si>
  <si>
    <t>64-64-34/009/2009-090 от 06.03.2009</t>
  </si>
  <si>
    <t>Саратовская область, Ершовский район, на водоеме Малый узень, в 1,5 км. Севернее Ершова</t>
  </si>
  <si>
    <t>64-64-21/017/2008-311 от 06.03.2009</t>
  </si>
  <si>
    <t>64-64-21/017/2008-312 от 06.03.2009</t>
  </si>
  <si>
    <t>Нежилое здание -   (административное здание ритуальной службы)</t>
  </si>
  <si>
    <t>Саратовская область, г. Ершов, ул. Телеграфная, 2.</t>
  </si>
  <si>
    <t>64-64-34/048/2010-048 от 25.10.2010</t>
  </si>
  <si>
    <t>Саратовская область, Ершовский район, в юго-западной части п.Учебный</t>
  </si>
  <si>
    <t>64-64-21/005/2008-344 от 22.02.2008</t>
  </si>
  <si>
    <t>Саратовская область, Ершовский район, в юго-восточной части п.Прудовой</t>
  </si>
  <si>
    <t>64-64-33/012/2012-372 от 15.02.2012</t>
  </si>
  <si>
    <t>Нежилое здание - баня № 2</t>
  </si>
  <si>
    <t>Саратовская область, г. Ершов, ул. Мелиоративная, д. 33б</t>
  </si>
  <si>
    <t>64-64-34/007/2009-219 от 18.02.2009</t>
  </si>
  <si>
    <t>Нежилое здание - баня № 1</t>
  </si>
  <si>
    <t>Саратовская область, г. Ершов, ул. Гайдука, д. 16б</t>
  </si>
  <si>
    <t>64-64-34/007/2009-217 от 18.02.2009</t>
  </si>
  <si>
    <t>64-64-34/028/2010-438 от 08.07.2010</t>
  </si>
  <si>
    <t>64-64-21/012/2007-143 от 11.03.2009</t>
  </si>
  <si>
    <t>Саратовская область, г.Ершов, ул.Медиков, дом 1</t>
  </si>
  <si>
    <t>12.09.2014 г.</t>
  </si>
  <si>
    <t>Постановление администрации ЕМР от 12.09.2014 № 1214</t>
  </si>
  <si>
    <t>МО г.Ершов</t>
  </si>
  <si>
    <t>64:13:000701:46</t>
  </si>
  <si>
    <t xml:space="preserve"> Полное наименование юридического лица</t>
  </si>
  <si>
    <t>Адрес</t>
  </si>
  <si>
    <t>Реквизиты документа</t>
  </si>
  <si>
    <t>Сведения о муниципальных унитарных предприятиях</t>
  </si>
  <si>
    <t>Остаточная стоимость основных средств(фондов)</t>
  </si>
  <si>
    <t>№</t>
  </si>
  <si>
    <t>Основной ГРН и дата гос. регистрации</t>
  </si>
  <si>
    <t>Среднесписочная численность работников</t>
  </si>
  <si>
    <t>Балансовая стоимость основных средств (тыс. руб.)</t>
  </si>
  <si>
    <t>Размер уставного фонда (тыс. руб.)</t>
  </si>
  <si>
    <t>Муниципальное унитарное предприятие "Ершовское МО" г. Ершов</t>
  </si>
  <si>
    <t>Саратовская область, г. Ершов ул. Мелиоративная д. 33 А</t>
  </si>
  <si>
    <t>Сооружение - дренажная сеть</t>
  </si>
  <si>
    <t>10.02.2010 г.</t>
  </si>
  <si>
    <t>12.02.2010 г.</t>
  </si>
  <si>
    <t>03.04.2014 г.</t>
  </si>
  <si>
    <t>01.10.2013 г.</t>
  </si>
  <si>
    <t>Свидетельство о праве собственности от 64-АД 168926</t>
  </si>
  <si>
    <t>64:13:310102:33</t>
  </si>
  <si>
    <t>64:13:300103:31</t>
  </si>
  <si>
    <t>64:13:230101:78</t>
  </si>
  <si>
    <t>Свидетельство о праве собственности от 64-АГ 575758</t>
  </si>
  <si>
    <t>Свидетельство о праве собственности от 64-АВ 894050</t>
  </si>
  <si>
    <t>Свидетельство о праве собственности от 64-АГ 575757</t>
  </si>
  <si>
    <t>28.11.2012 г.</t>
  </si>
  <si>
    <t>22.10.2010 г.</t>
  </si>
  <si>
    <t>31,1 кв.м.</t>
  </si>
  <si>
    <t>Год постройки</t>
  </si>
  <si>
    <t>1980 год</t>
  </si>
  <si>
    <t>1996 год</t>
  </si>
  <si>
    <t>1964 год</t>
  </si>
  <si>
    <t>1960 год</t>
  </si>
  <si>
    <t>1953 год</t>
  </si>
  <si>
    <t>1972 год</t>
  </si>
  <si>
    <t>1965 год</t>
  </si>
  <si>
    <t>1974 год</t>
  </si>
  <si>
    <t>1966 год</t>
  </si>
  <si>
    <t>1995 год</t>
  </si>
  <si>
    <t>Казна МО г. Ершов</t>
  </si>
  <si>
    <t>22.10.2014 г.</t>
  </si>
  <si>
    <t>Свидетельство о праве собственности  64-АД 450913</t>
  </si>
  <si>
    <t>Саратовская область, г.Ершов, ул.Интернациональная, дом 123, кв. № 6, помещение 3</t>
  </si>
  <si>
    <t>Саратовская область, г.Ершов, ул.Интернациональная, дом 123, кв. № 6, помещение 2</t>
  </si>
  <si>
    <t>Решением совета МО г.Ершов от 29.03.2013 №90-442</t>
  </si>
  <si>
    <t>Хозяйственное ведение МУП "Городское хозяйство"</t>
  </si>
  <si>
    <t>Св-во о гос. регистрации 64-АВ 185891 от 18.02.2009</t>
  </si>
  <si>
    <t>Св-во о гос.ж регистрации 64_АВ 185893 от 18.02.2009</t>
  </si>
  <si>
    <t>Св-во о гос. регистрации 64-АВ 185895 от 18.02.2009</t>
  </si>
  <si>
    <t>Св-во о гос. регистрации 64-АВ 185894 от 18.02.2009</t>
  </si>
  <si>
    <t>Св-во о гос. регистрации 64-АВ 185902 от 18.02.2009</t>
  </si>
  <si>
    <t>Св-во о гос. регистрации 64-АВ 185887 от 18.02.2009</t>
  </si>
  <si>
    <t>Св-во о гос. регистрации 64-АВ 185889 от 18.02.2009</t>
  </si>
  <si>
    <t>Хозяйственное ведение МУП "Ершовское"</t>
  </si>
  <si>
    <t>907334  (374979,00)?</t>
  </si>
  <si>
    <t>Жилое здание- общежитие</t>
  </si>
  <si>
    <t>Саратовская область, г. Ершов, ул. Интернациональная, дом 107</t>
  </si>
  <si>
    <t>Здание 3-х комнатного жилого дома - общежитие</t>
  </si>
  <si>
    <t>Сооружение - путепровод</t>
  </si>
  <si>
    <t>Саратовская область, г. Ершов от улицы Ворошилова до здания МУЗ "Ершовская ЦРБ"</t>
  </si>
  <si>
    <t>Сооружение - теплотрасса</t>
  </si>
  <si>
    <t xml:space="preserve">Сооружение - Водопровод </t>
  </si>
  <si>
    <t>Сооружение - Пожарный пирс, блок А</t>
  </si>
  <si>
    <t>Сооружение - Пожарный пирс, блок Б</t>
  </si>
  <si>
    <t>Земельный участок (кладбище)</t>
  </si>
  <si>
    <t>Земельный участок - кладбище</t>
  </si>
  <si>
    <t>Нежилое здание - Гараж с/х управления</t>
  </si>
  <si>
    <t>Сооружение - Сети канализации</t>
  </si>
  <si>
    <t>Сооружение - Теплотрасса</t>
  </si>
  <si>
    <t>Сооружение -Теплотрасса</t>
  </si>
  <si>
    <t>Сооружение- Теплотрасса</t>
  </si>
  <si>
    <t>Саратовская область, Ершовский район, г.Ершов, от плотины, расположенной в районе ул. им. 27 съезда КПСС - ул. им. Некрасова, до плотины, расположенной в районе ул. Урицкого - пер. Набережный</t>
  </si>
  <si>
    <t>64:13:005611:38</t>
  </si>
  <si>
    <t>Саратовская область, Ершовский район, г.Ершов, от ул. Юбилейной до плотины, расположенной в районе ул. им. 27 съезда КПСС - ул. им. Некрасова</t>
  </si>
  <si>
    <t>64:13:002202:33</t>
  </si>
  <si>
    <t>Саратовская область, Ершовский район, г.Ершов, в северо-восточной части города в районе существующей свалки</t>
  </si>
  <si>
    <t>64:13:003201:2</t>
  </si>
  <si>
    <t>Земельный участок - свалка</t>
  </si>
  <si>
    <t>Саратовская область, Ершовский район, г.Ершов, в северо-восточной части города Ершова</t>
  </si>
  <si>
    <t>64:13:003201:1</t>
  </si>
  <si>
    <t>Земельный участок для пастбища</t>
  </si>
  <si>
    <t>Саратовская область, Ершовский район, земли Администрации МО г. Ершова (п.Учебный)</t>
  </si>
  <si>
    <t>64:13:230501:57</t>
  </si>
  <si>
    <t>64:13:230501:56</t>
  </si>
  <si>
    <t>64:13:230501:62</t>
  </si>
  <si>
    <t>64:13:230501:59</t>
  </si>
  <si>
    <t>64:13:230501:58</t>
  </si>
  <si>
    <t xml:space="preserve">Саратовская область, Ершовский район, п. Прудовой, земли Администрации МО г. Ершова </t>
  </si>
  <si>
    <t>64:13:300301:15</t>
  </si>
  <si>
    <t>Св-во о гос ругистрации 64-АГ 190398 от 29.08.2011</t>
  </si>
  <si>
    <t>Св-во о гос ругистрации 64-АГ 293403 от 10.10.2011 г.</t>
  </si>
  <si>
    <t>Св-во о гос ругистрации 64-АГ 293405 от 10.10.2011 г.</t>
  </si>
  <si>
    <t>Св-во о гос ругистрации 64-АГ 189687 от 25.07.2011 г.</t>
  </si>
  <si>
    <t>Св-во о гос ругистрации 64-АГ 189574 от 20.07.2011 г.</t>
  </si>
  <si>
    <t>Св-во о гос ругистрации 64-АГ 292703 от 29.08.2011</t>
  </si>
  <si>
    <t>Св-во о гос ругистрации 64-АГ 292701 от 29.08.2011</t>
  </si>
  <si>
    <t>Св-во о гос ругистрации 64-АГ 190367 от 26.08.2011</t>
  </si>
  <si>
    <t>Св-во о гос ругистрации 64-АГ 190365 от 26.08.2011</t>
  </si>
  <si>
    <t>Св-во о гос ругистрации 64-АГ 190364 от 26.08.2011</t>
  </si>
  <si>
    <t>64:13:230401:18</t>
  </si>
  <si>
    <t>Св-во о гос ругистрации 64-АГ 190363 от 26.08.2011</t>
  </si>
  <si>
    <t>64:13:230501:60</t>
  </si>
  <si>
    <t>Св-во о гос ругистрации 64-АГ 190400 от 29.08.2011</t>
  </si>
  <si>
    <t>64:13:230501:61</t>
  </si>
  <si>
    <t>Св-во о гос ругистрации 64-АГ 190399 от 29.08.2011</t>
  </si>
  <si>
    <t>64:13:230501:64</t>
  </si>
  <si>
    <t>Св-во о гос ругистрации 64-АГ 292702 от 29.08.2011</t>
  </si>
  <si>
    <t>64:13:300201:13</t>
  </si>
  <si>
    <t>Св-во о гос ругистрации 64-АГ 190362 от 26.08.2011</t>
  </si>
  <si>
    <t>64:13:001401:11</t>
  </si>
  <si>
    <t>Св-во о гос ругистрации 64-АГ 190366 от 26.08.2011</t>
  </si>
  <si>
    <t>64:13:330301:78</t>
  </si>
  <si>
    <t>Св-во о гос ругистрации 64-АГ 190360 от 26.08.2011</t>
  </si>
  <si>
    <t>64:13:310301:22</t>
  </si>
  <si>
    <t>Св-во о гос ругистрации 64-АГ 190361 от 26.08.2011</t>
  </si>
  <si>
    <t>64:13:230501:22</t>
  </si>
  <si>
    <t>Св-во о гос ругистрации 64-АГ 190397 от 26.08.2011</t>
  </si>
  <si>
    <t>Земельный участок</t>
  </si>
  <si>
    <t>Земельный участок - гидротехническое сооружение - пруд Советский</t>
  </si>
  <si>
    <t>Земельный участок - гидротехническое сооружение - пруд Верхне-Советский</t>
  </si>
  <si>
    <t xml:space="preserve">64:13:004309:181  </t>
  </si>
  <si>
    <t>Саратовская область, Ершовский район, г.Ершов, ул. Парковая (парк им. Пушкина)</t>
  </si>
  <si>
    <t xml:space="preserve">64:13:004309:182 </t>
  </si>
  <si>
    <t xml:space="preserve">64:13:004309:180 </t>
  </si>
  <si>
    <t xml:space="preserve">64:13:004309:61 </t>
  </si>
  <si>
    <t>Саратовская область, г.Ершов, ул. Рабочая и ул.Театральная</t>
  </si>
  <si>
    <t xml:space="preserve">64:13:005604:19  </t>
  </si>
  <si>
    <t xml:space="preserve">Саратовская область, г. Ершов, Дорожный проезд, д. 2 "б" </t>
  </si>
  <si>
    <t>64:13:004816:129</t>
  </si>
  <si>
    <t>64-64-21/022/2007-472 от 27.11.2007</t>
  </si>
  <si>
    <t>Саратовска область, г.Ершов, ул.К.Федина, д. 17, кв. 1</t>
  </si>
  <si>
    <t>Саратовска область, г.Ершов, ул.К.Федина, д. 17, кв. 2</t>
  </si>
  <si>
    <t>Саратовска область, г.Ершов, ул.К.Федина, д. 17, кв. 4</t>
  </si>
  <si>
    <t>Саратовска область, г.Ершов, ул.К.Федина, д. 17, кв. 7</t>
  </si>
  <si>
    <t>Саратовска область, г.Ершов, ул.К.Федина, д. 17, кв. 8</t>
  </si>
  <si>
    <t>Саратовска область, г.Ершов, ул.К.Федина, д. 17, кв. 11</t>
  </si>
  <si>
    <t>Саратовска область, г.Ершов, ул.К.Федина, д. 17, кв. 14</t>
  </si>
  <si>
    <t>Саратовска область, г.Ершов, ул.К.Федина, д. 17, кв. 16</t>
  </si>
  <si>
    <t>Саратовска область, г.Ершов, ул.К.Федина, д. 17, кв. 19</t>
  </si>
  <si>
    <t>Саратовска область, г.Ершов, ул.К.Федина, д. 17, кв. 23</t>
  </si>
  <si>
    <t>Саратовска область, г.Ершов, ул.К.Федина, д. 17, кв. 26</t>
  </si>
  <si>
    <t>Саратовска область, г.Ершов, ул.К.Федина, д. 17, кв. 30</t>
  </si>
  <si>
    <t>Саратовска область, г.Ершов, ул.К.Федина, д. 17, кв. 24</t>
  </si>
  <si>
    <t>64:13:002401:913</t>
  </si>
  <si>
    <t xml:space="preserve">Св-во о гос. Регистрации 64-АД 451312 от 14.11.2014 г.  </t>
  </si>
  <si>
    <t>64:13:002401:899</t>
  </si>
  <si>
    <t>Св-во о гос. Регистрации 64-АД 451328 от 14.11.2014 г.</t>
  </si>
  <si>
    <t>64:13:002401:901</t>
  </si>
  <si>
    <t>Св-во о гос. Регистрации 64-АД 451327 от 14.11.2014 г.</t>
  </si>
  <si>
    <t>64:13:002401:918</t>
  </si>
  <si>
    <t>Св-во о гос. Регистрации 64-АД 451326 от 14.11.2014 г.</t>
  </si>
  <si>
    <t>Св-во о гос. Регистрации 64-АД 451329 от 14.11.2014 г.</t>
  </si>
  <si>
    <t>64:13:002401:894</t>
  </si>
  <si>
    <t>64:13:002401:910</t>
  </si>
  <si>
    <t>Св-во о гос. Регистрации 64-АД 451311 от 14.11.2014 г.</t>
  </si>
  <si>
    <t>64:13:002401:896</t>
  </si>
  <si>
    <t>Св-во о гос. Регистрации 64-АД 451320 от 14.11.2014 г.</t>
  </si>
  <si>
    <t>64:13:002401:915</t>
  </si>
  <si>
    <t>Св-во о гос. Регистрации 64-АД 451321 от 14.11.2014 г.</t>
  </si>
  <si>
    <t>64:13:002401:906</t>
  </si>
  <si>
    <t>Св-во о гос. Регистрации 64-АД 451322 от 14.11.2014 г.</t>
  </si>
  <si>
    <t>64:13:002401:916</t>
  </si>
  <si>
    <t>Св-во о гос. Регистрации 64-АД 451323 от 14.11.2014 г.</t>
  </si>
  <si>
    <t>64:13:002401:897</t>
  </si>
  <si>
    <t>Св-во о гос. Регистрации 64-АД 451314 от 14.11.2014 г.</t>
  </si>
  <si>
    <t>64:13:002401:907</t>
  </si>
  <si>
    <t>Св-во о гос. Регистрации 64-АД 451315 от 14.11.2014 г.</t>
  </si>
  <si>
    <t>64:13:002401:903</t>
  </si>
  <si>
    <t>Св-во о гос. Регистрации 64-АД 451316 от 14.11.2014 г.</t>
  </si>
  <si>
    <t>64:13:002401:889</t>
  </si>
  <si>
    <t>Св-во о гос. Регистрации 64-АД 451313 от 14.11.2014 г.</t>
  </si>
  <si>
    <t>64:13:002401:917</t>
  </si>
  <si>
    <t>Св-во о гос. Регистрации 64-АД 451319 от 14.11.2014 г.</t>
  </si>
  <si>
    <t>64:13:002401:912</t>
  </si>
  <si>
    <t>Св-во о гос. Регистрации 64-АД 451318 от 14.11.2014 г.</t>
  </si>
  <si>
    <t>64:13:002401:914</t>
  </si>
  <si>
    <t>Св-во о гос. Регистрации 64-АД 451317 от 14.11.2014 г.</t>
  </si>
  <si>
    <t>64:13:002401:905</t>
  </si>
  <si>
    <t>Св-во о гос. Регистрации 64-АД 451325 от 14.11.2014 г.</t>
  </si>
  <si>
    <t>Саратовска область, г.Ершов, ул.К.Федина, д. 17, кв. 12</t>
  </si>
  <si>
    <t>64:13:002401:911</t>
  </si>
  <si>
    <t>64:13:002401:904</t>
  </si>
  <si>
    <t>Св-во о гос. Регистрации 64-АД 451324 от 14.11.2014 г.</t>
  </si>
  <si>
    <t>Св-во о гос. Регистрации 64-АД 451354 от 17.11.2014 г.</t>
  </si>
  <si>
    <t>Саратовская область, г.Ершов, ул. Жданова, дом 7а/2</t>
  </si>
  <si>
    <t xml:space="preserve">Саратовская область, г.Ершов, ГРП в районе ул. Фруктовая </t>
  </si>
  <si>
    <t>64:13:001504:42</t>
  </si>
  <si>
    <t>Св-во о гос. регистрации 64-АГ 351894 от 07.02.2012</t>
  </si>
  <si>
    <t>Земельный участок для размещения сооружения ГРП</t>
  </si>
  <si>
    <t>Саратовская область, Ершовский р-н, п. Прудовой, ГРП в районе ж.д. по ул. Садовая</t>
  </si>
  <si>
    <t>64:13:310101:63</t>
  </si>
  <si>
    <t>Св-во о гос. регистрации 64-АГ 352347 от 12.03.2012</t>
  </si>
  <si>
    <t>Саратовская область, Ершовский р-н, пос. Учебный, в районе кладбища</t>
  </si>
  <si>
    <t>64:13:230102:58</t>
  </si>
  <si>
    <t>Св-во о гос. регистрации 64-АГ 351897 от 12.03.2012</t>
  </si>
  <si>
    <t>Земельный участок для размещения сооружения ГРПШ</t>
  </si>
  <si>
    <t>Саратовская область, Ершовский район, г.Ершов, в районе дома № 36 по ул. Стадионная</t>
  </si>
  <si>
    <t>64:13:005502:19</t>
  </si>
  <si>
    <t>Св-во о гос. регистрации 64-АГ 190237 от 22.08.2011</t>
  </si>
  <si>
    <t>Св-во о гос. регистрации 64-АГ 190206 от 19.08.2011</t>
  </si>
  <si>
    <t>Саратовская область, Ершовский район, г.Ершов, в районе жилого дома № 58 по ул. Стадионная (на территории ОЗПМ)</t>
  </si>
  <si>
    <t>63:13:005502:20</t>
  </si>
  <si>
    <t>Саратовская область, Ершовский район, г.Ершов, в районе д. №1 по ул. 50 лет Октября</t>
  </si>
  <si>
    <t>64:13:004302:24</t>
  </si>
  <si>
    <t>Св-во о гос. регистрации 64-АГ 190238 от 22.08.2011</t>
  </si>
  <si>
    <t>Св-во о гос. регистрации 64-АГ 351073 от 26.12.2011</t>
  </si>
  <si>
    <t>Саратовская область, Ершовский район, г.Ершов, в районе дома № 32 по ул. Чехова</t>
  </si>
  <si>
    <t>64:13:000407:24</t>
  </si>
  <si>
    <t>64:13:004812:21</t>
  </si>
  <si>
    <t>Св-во о гос. регистрации 64-АГ 190202 от 19.08.2011</t>
  </si>
  <si>
    <t>Св-во о гос. регистрации 64-АГ 351068 от 26.12.2011</t>
  </si>
  <si>
    <t>Саратовская область, Ершовский район, г.Ершов, в районе дома № 3 по ул. Станционная</t>
  </si>
  <si>
    <t>Саратовская область, Ершовский район, г.Ершов, в районе жилого дома " 9/1 по ул. Жданова</t>
  </si>
  <si>
    <t>64:13:004813:33</t>
  </si>
  <si>
    <t>Саратовская область, Ершовский район, г.Ершов, в районе ж/д № 136 А по ул. Урицкого</t>
  </si>
  <si>
    <t>64:13:001801:15</t>
  </si>
  <si>
    <t>Св-во о гос. регистрации 64-АГ 351070 от 26.12.2011</t>
  </si>
  <si>
    <t>Св-во о гос. регистрации 64-АГ 351896 от 07.02.2012</t>
  </si>
  <si>
    <t>Саратовская область, Ершовский район, г.Ершов, пер Астраханский, в районе дома № 81/2</t>
  </si>
  <si>
    <t>64:13:001705:60</t>
  </si>
  <si>
    <t>Саратовская область, Ершовский район, г.Ершов, в районе жилого дома № 96 по ул. Ворошилова</t>
  </si>
  <si>
    <t>64:13:000801:2</t>
  </si>
  <si>
    <t>Св-во о гос. регистрации 64-АГ 190205 от 19.08.2011</t>
  </si>
  <si>
    <t>Саратовская область, Ершовский район, г.Ершов, в районе жилого дома № 9 по ул. Солнечной</t>
  </si>
  <si>
    <t>64:13:000407:25</t>
  </si>
  <si>
    <t>Св-во о гос. регистрации 64-АГ 190236 от 22.08.2011</t>
  </si>
  <si>
    <t>Саратовская область, Ершовский район, г.Ершов, в районе ж/д № 7 по ул. 2 км Пугачевской ветки</t>
  </si>
  <si>
    <t>64:13:004201:71</t>
  </si>
  <si>
    <t>Св-во о гос. регистрации 64-АГ 351069  от 26.12.2011</t>
  </si>
  <si>
    <t>Саратовская область, Ершовский район, пос. Прудовой, ГРПШ  № 2 в районе ул. Степная</t>
  </si>
  <si>
    <t>64:13:300103:34</t>
  </si>
  <si>
    <t>Саратовская область, Ершовский район, г.Ершов, в районе ж/д № 43/2 по ул. XXV съезда КПСС</t>
  </si>
  <si>
    <t>64:13:004003:61</t>
  </si>
  <si>
    <t>Св-во о гос. регистрации 64-АГ 351072 от 26.12.2011</t>
  </si>
  <si>
    <t>Св-во о гос. регистрации 64-АГ 351898 от 07.02.2012</t>
  </si>
  <si>
    <t>Саратовская область, Ершовский район, г.Ершов, в районе нежилого здания № 3 по ул. Медиков</t>
  </si>
  <si>
    <t>64:13:000701:44</t>
  </si>
  <si>
    <t>Св-во о гос. регистрации 64-АГ 190204 от 19.08.2011</t>
  </si>
  <si>
    <t>Саратовская область, Ершовский район, г.Ершов, в районе ж/д № 1 по ул. Вокзальная</t>
  </si>
  <si>
    <t>64:13:005601:52</t>
  </si>
  <si>
    <t>Св-во о гос. регистрации 64-АГ 352334 от 12.03.2012</t>
  </si>
  <si>
    <t>Саратовская область, Ершовский район, г.Ершов, пр. Северный, в районе нежилого здания 4</t>
  </si>
  <si>
    <t>63:13:001801:16</t>
  </si>
  <si>
    <t>Св-во о гос. регистрации 64-АГ 351895 от 07.02.2012</t>
  </si>
  <si>
    <t>Саратовская область, Ершовский район, г.Ершов, в районе нежилого здания № 15 по ул. Гагарина</t>
  </si>
  <si>
    <t>64:13:002201:40</t>
  </si>
  <si>
    <t>Саратовская область, Ершовский район, г.Ершов, в районе д. № 17 по ул. Ломоносова</t>
  </si>
  <si>
    <t>64:13:005640:29</t>
  </si>
  <si>
    <t>Св-во о гос. регистрации 64-АГ 351076 от 26.12.2011</t>
  </si>
  <si>
    <t>Св-во о гос. регистрации 64-АГ 190203 от 19.08.2011</t>
  </si>
  <si>
    <t>Саратовская область, Ершовский район, г.Ершов, в районе дома № 52 по ул. Новоершовская</t>
  </si>
  <si>
    <t>64:13:001208:13</t>
  </si>
  <si>
    <t>Св-во о гос. регистрации 64-АГ 190235 от 22.08.2011</t>
  </si>
  <si>
    <t>Саратовская область, Ершовский район, г.Ершов, в районе нежилого здания № 28 по ул. Интернациональная</t>
  </si>
  <si>
    <t>64:13:005601:51</t>
  </si>
  <si>
    <t>Св-во о гос. регистрации 64-АГ 352345 от 12.03.2012</t>
  </si>
  <si>
    <t>Саратовская область, Ершовский район, г.Ершов, пер. Набережный, в районе нежилого здания № 1</t>
  </si>
  <si>
    <t>64:13:005609:49</t>
  </si>
  <si>
    <t>Св-во о гос. регистрации 64-АГ 351067 от 26.12.2011</t>
  </si>
  <si>
    <t>Саратовская область, Ершовский р-н, пос. Учебный, в районе д. № 1 по ул. Молодежная</t>
  </si>
  <si>
    <t>64:13:230106:30</t>
  </si>
  <si>
    <t>Саратовская область, Ершовский р-н, пос. Тулайково ГРПШ в районе ж/д № 13 по ул. Центральная</t>
  </si>
  <si>
    <t>64:13:001403:44</t>
  </si>
  <si>
    <t>Св-во о гос. регистрации 64-АГ  351075 от 26.12.2011</t>
  </si>
  <si>
    <t>Св-во о гос. регистрации 64-АГ  351893 от 07.04.2012</t>
  </si>
  <si>
    <t>Саратовская область, Ершовский район, г.Ершов, в районе ж/д № 1 по ул. Антонова</t>
  </si>
  <si>
    <t>64:13:001801:14</t>
  </si>
  <si>
    <t>Св-во о гос. регистрации 64-АГ  351074 от 26.12.2011</t>
  </si>
  <si>
    <t>Саратовская область, Ершовский район, г.Ершов, в районе д. № 135 по ул. Урицкого</t>
  </si>
  <si>
    <t>64:13:001808:23</t>
  </si>
  <si>
    <t>Св-во о гос. регистрации 64-АГ  351071 от 26.12.2011</t>
  </si>
  <si>
    <t>Саратовская область, Ершовский район, п. Учебный, в районе д. 11 по ул. Целинной</t>
  </si>
  <si>
    <t>64:13:230101:79</t>
  </si>
  <si>
    <t>Св-во о гос. регистрации 64-АГ  352346 от 12.03.2012</t>
  </si>
  <si>
    <t>приватизированная</t>
  </si>
  <si>
    <t>Саратовская область, г. Ершов, ул. 2 км Пугачевской ветки, д. 5</t>
  </si>
  <si>
    <t xml:space="preserve">Саратовская область, г. Ершов, ул. Гагарина, д. 17, кв. 4 </t>
  </si>
  <si>
    <t xml:space="preserve">Саратовская область, г. Ершов, ул. Гагарина, д. 29, кв. 1 </t>
  </si>
  <si>
    <t>Саратовская область, г. Ершов, ул. Мелиоративная, д. 6, кв. 14</t>
  </si>
  <si>
    <t>Саратовская область, г. Ершов, ул. Мелиоративная, д. 6, кв. 10</t>
  </si>
  <si>
    <t>64-64-34/009/2009-091 от 06.03.2009</t>
  </si>
  <si>
    <t>Св-во о гос. регистрации 64-АВ 223212</t>
  </si>
  <si>
    <t>Св-во о гос. регистрации 64-АВ 223211</t>
  </si>
  <si>
    <t>Саратовская область, г.Ершов, ул. Техническая, дом 18/ 1</t>
  </si>
  <si>
    <t>Саратовская область, г.Ершов, Мирный переулок, дом 24/1</t>
  </si>
  <si>
    <t>Казна    Договор соц. Найма</t>
  </si>
  <si>
    <t>Саратовская область, г.Ершов, ул. К.Федина, д. 7б, кв. 2</t>
  </si>
  <si>
    <t>Саратовская область, г.Ершов, ул. Жданова,   д. 1 а/2</t>
  </si>
  <si>
    <t>Саратовская область, г. Ершов, ул. Ленина, д. 14, кв. 1</t>
  </si>
  <si>
    <t>Саратовская область, г. Ершов, ул. Ленина, д. 14, кв. 2</t>
  </si>
  <si>
    <t>Саратовская область, г.Ершов,                      Дорожный проезд,   дом № 2Б, кв. 3</t>
  </si>
  <si>
    <t>Саратовская область, г.Ершов,                      Дорожный проезд,   дом № 2Б, кв. 4</t>
  </si>
  <si>
    <t>Казна Договор соц. Найма</t>
  </si>
  <si>
    <t>Саратовская область, г.Ершов, ул. Энергетиков, дом 4</t>
  </si>
  <si>
    <t>Часть квартиры в жилом доме</t>
  </si>
  <si>
    <t>Саратовская область, г.Ершов,                                              ул. Мелиоративная, дом 4, кв. 2, помещение 2</t>
  </si>
  <si>
    <t>Саратовская область, г.Ершов, ул. Фруктовая, дом 10/1</t>
  </si>
  <si>
    <t>64:13:001504:54</t>
  </si>
  <si>
    <t>Саратовска область, г.Ершов, ул.К.Федина, д. 18, кв. 15</t>
  </si>
  <si>
    <t>Саратовска область, г.Ершов, ул.К.Федина, д. 18, кв. 21</t>
  </si>
  <si>
    <t>Саратовска область, г.Ершов, ул.К.Федина, д. 18, кв. 22</t>
  </si>
  <si>
    <t>64:13:002401:940</t>
  </si>
  <si>
    <t>Св-во о гос. Регистрации 64-АД 452341 от 30.12.2014г.</t>
  </si>
  <si>
    <t xml:space="preserve">14.11.2014 г. </t>
  </si>
  <si>
    <t>17.11.2014 г.</t>
  </si>
  <si>
    <t>14.11.2014 г</t>
  </si>
  <si>
    <t>30.12.2014 г</t>
  </si>
  <si>
    <t>Св-во о гос. Регистрации 64-АД 452347 от 30.12.2014 г.</t>
  </si>
  <si>
    <t>64:13:002401:926</t>
  </si>
  <si>
    <t>64:13:002401:947</t>
  </si>
  <si>
    <t>Св-во о гос. Регистрации 64-АД 452345 от 30.12.2014 г.</t>
  </si>
  <si>
    <t>30.12.2014 г.</t>
  </si>
  <si>
    <t>Св-во о гос. Регистрации 64-АД 452307 от 29.12.2014 г.</t>
  </si>
  <si>
    <t>29.12.2014 г.</t>
  </si>
  <si>
    <t>64:13:002401:952</t>
  </si>
  <si>
    <t>64:13:002401:923</t>
  </si>
  <si>
    <t>Св-во о гос. Регистрации 64-АД 452306 от 29.12.2014 г.</t>
  </si>
  <si>
    <t>64:13:002401:921</t>
  </si>
  <si>
    <t>Св-во о гос. Регистрации 64-АД 452287 от 29.12.2014 г.</t>
  </si>
  <si>
    <t>64:13:002401:943</t>
  </si>
  <si>
    <t>Св-во о гос. Регистрации 64-АД 452286 от 29.12.2014 г.</t>
  </si>
  <si>
    <t>64:13:002401:928</t>
  </si>
  <si>
    <t>Св-во о гос. Регистрации 64-АД 452284 от 29.12.2014 г.</t>
  </si>
  <si>
    <t>64:13:002401:937</t>
  </si>
  <si>
    <t>Св-во о гос. Регистрации 64-АД 452283 от 29.12.2014 г.</t>
  </si>
  <si>
    <t>64:13:002401:932</t>
  </si>
  <si>
    <t>Св-во о гос. Регистрации 64-АД 452280 от 29.12.2014 г.</t>
  </si>
  <si>
    <t>64:13:002401:942</t>
  </si>
  <si>
    <t>Св-во о гос. Регистрации 64-АД 452279 от 29.12.2014 г.</t>
  </si>
  <si>
    <t>64:13:002401:934</t>
  </si>
  <si>
    <t>Св-во о гос. Регистрации 64-АД 452277 от 29.12.2014 г.</t>
  </si>
  <si>
    <t>64:13:002401:927</t>
  </si>
  <si>
    <t>Св-во о гос. Регистрации 64-АД 452276 от 29.12.2014 г.</t>
  </si>
  <si>
    <t>64:13:002401:922</t>
  </si>
  <si>
    <t>Св-во о гос. Регистрации 64-АД 452346 от 30.12.2014 г.</t>
  </si>
  <si>
    <t>Св-во о гос. Регистрации 64-АД 452275 от 29.12.2014 г.</t>
  </si>
  <si>
    <t>64:13:002401:935</t>
  </si>
  <si>
    <t>Св-во о гос. Регистрации 64-АД 452344 от 30.12.2014 г.</t>
  </si>
  <si>
    <t>64:13:002401:944</t>
  </si>
  <si>
    <t>64:13:002401:945</t>
  </si>
  <si>
    <t>Св-во о гос. Регистрации 64-АД 452343 от 30.12.2014 г.</t>
  </si>
  <si>
    <t>64:13:002401:938</t>
  </si>
  <si>
    <t>Св-во о гос. Регистрации 64-АД 452342 от 30.12.2014 г.</t>
  </si>
  <si>
    <t>64:13:002401:925</t>
  </si>
  <si>
    <t>Св-во о гос. Регистрации 64-АД 452340 от 30.12.2014 г.</t>
  </si>
  <si>
    <t>64:13:002401:930</t>
  </si>
  <si>
    <t>Св-во о гос. Регистрации 64-АД 452339 от 30.12.2014 г.</t>
  </si>
  <si>
    <t>64:13:002401:931</t>
  </si>
  <si>
    <t>Св-во о гос. Регистрации 64-АД 452337 от 30.12.2014 г.</t>
  </si>
  <si>
    <t>64:13:002401:929</t>
  </si>
  <si>
    <t>Св-во о гос. Регистрации 64-АД 452332 от 30.12.2014 г.</t>
  </si>
  <si>
    <t>64:13:002401:933</t>
  </si>
  <si>
    <t>Св-во о гос. Регистрации 64-АД 452329 от 30.12.2014 г.</t>
  </si>
  <si>
    <t>64:13:002401:924</t>
  </si>
  <si>
    <t>Св-во о гос. Регистрации 64-АД 452328 от 30.12.2014 г.</t>
  </si>
  <si>
    <t>64:13:002401:948</t>
  </si>
  <si>
    <t>Св-во о гос. Регистрации 64-АД 452322 от 30.12.2014 г.</t>
  </si>
  <si>
    <t>64:13:002401:951</t>
  </si>
  <si>
    <t>Св-во о гос. Регистрации 64-АД 452314 от 30.12.2014 г.</t>
  </si>
  <si>
    <t>64:13:002401:949</t>
  </si>
  <si>
    <t>Св-во о гос. Регистрации 64-АД 452311 от 30.12.2014 г.</t>
  </si>
  <si>
    <t>64:13:002401:950</t>
  </si>
  <si>
    <t>Св-во о гос. Регистрации 64-АД 452308 от 29.12.2014 г.</t>
  </si>
  <si>
    <t>Саратовская область, Ершовский район, г. Ершов, ул. Терешковой, д. 21</t>
  </si>
  <si>
    <t>20.01.2015 г.</t>
  </si>
  <si>
    <t>Св-во о гос. регистрации 64-АД 452856 от 20.01.2015 г.</t>
  </si>
  <si>
    <t>64:13:005715:1</t>
  </si>
  <si>
    <t>64:13:005714:125</t>
  </si>
  <si>
    <t>Св-во о гос. регистрации 64-АД 452855 от 20.01.2015 г.</t>
  </si>
  <si>
    <r>
      <t xml:space="preserve">Казна    </t>
    </r>
    <r>
      <rPr>
        <sz val="10"/>
        <color rgb="FFFF0000"/>
        <rFont val="Times New Roman"/>
        <family val="1"/>
        <charset val="204"/>
      </rPr>
      <t>Договор соц. Найма</t>
    </r>
  </si>
  <si>
    <r>
      <t xml:space="preserve">Казна     </t>
    </r>
    <r>
      <rPr>
        <sz val="10"/>
        <color rgb="FFFF0000"/>
        <rFont val="Times New Roman"/>
        <family val="1"/>
        <charset val="204"/>
      </rPr>
      <t>Договор соц. Найма</t>
    </r>
  </si>
  <si>
    <r>
      <rPr>
        <sz val="10"/>
        <rFont val="Times New Roman"/>
        <family val="1"/>
        <charset val="204"/>
      </rPr>
      <t xml:space="preserve">Казна  </t>
    </r>
    <r>
      <rPr>
        <sz val="10"/>
        <color rgb="FFFF0000"/>
        <rFont val="Times New Roman"/>
        <family val="1"/>
        <charset val="204"/>
      </rPr>
      <t xml:space="preserve">   </t>
    </r>
  </si>
  <si>
    <t xml:space="preserve">Казна     </t>
  </si>
  <si>
    <t xml:space="preserve">Казна   </t>
  </si>
  <si>
    <t>13.02.2007 г.</t>
  </si>
  <si>
    <t>Решение районного Собрания № 13-142 "О включении жилых помещений в специализированный жилой фонд"</t>
  </si>
  <si>
    <t>Решение районного Собрания № 35-294 "О включении жилых помещений в специализированный жилой фонд"</t>
  </si>
  <si>
    <t>30.05.2008 г.</t>
  </si>
  <si>
    <t xml:space="preserve">Решение районного Собрания № 35-294 "О включении жилых помещений в специализированный жилой фонд" </t>
  </si>
  <si>
    <t>Решение районного Собрания № 35-294 "О включении жилых помещений в специализированный жилой фонд" 30.05.2008 г.</t>
  </si>
  <si>
    <r>
      <t xml:space="preserve">Саратовская область, г. Ершов, ул Крупской, дом 36 "А" </t>
    </r>
    <r>
      <rPr>
        <sz val="10"/>
        <color rgb="FFFF0000"/>
        <rFont val="Times New Roman"/>
        <family val="1"/>
        <charset val="204"/>
      </rPr>
      <t>(специализированный жилой фонд)</t>
    </r>
  </si>
  <si>
    <t>Решение районного Собрания № 36-306 "О включении жилых помещений в специализированный жилой фонд" от 01.07.2008 г.</t>
  </si>
  <si>
    <r>
      <t xml:space="preserve">Квартира в жилом доме </t>
    </r>
    <r>
      <rPr>
        <sz val="10"/>
        <color rgb="FFFF0000"/>
        <rFont val="Times New Roman"/>
        <family val="1"/>
        <charset val="204"/>
      </rPr>
      <t>(специализированный жилой фонд, служебное помещение)</t>
    </r>
  </si>
  <si>
    <t>64:13:005709:13</t>
  </si>
  <si>
    <t>64:13:002301:326</t>
  </si>
  <si>
    <t>64:13:005006:169</t>
  </si>
  <si>
    <t>Саратовская область, Ершовский район, МО г. Ершов, ОПХ "Ершовское", дачное общество "Ромашка", участок №30</t>
  </si>
  <si>
    <t>64:13:330301:83</t>
  </si>
  <si>
    <t>13.01.2015 г.</t>
  </si>
  <si>
    <t>64-64/013-09/052/2014-337/1</t>
  </si>
  <si>
    <t>Саратовская область, г.Ершов, ул. К.Федина,  дом 8а,  кв. № 16.</t>
  </si>
  <si>
    <t>Саратовская область, г Ершов, ул Энергетиков, д. 2, кв. 2</t>
  </si>
  <si>
    <t>Саратовская область, г.Ершов, ул. XXII съезда Партии, дом 23А, кв. 2</t>
  </si>
  <si>
    <t>Саратовская область, г.Ершов, ул. XXII съезда Партии, дом 23А, кв. 3</t>
  </si>
  <si>
    <t>Саратовская область, г.Ершов, ул. XXII съезда Партии, дом 23А, кв. 5</t>
  </si>
  <si>
    <t>Саратовская область, г.Ершов, ул. XXII съезда Партии, дом 23А, кв. 7</t>
  </si>
  <si>
    <t>Распоряжение о списании имущества от 14.12.2012 г. № 221</t>
  </si>
  <si>
    <t>Распоряжение о списании имущества от 22.09.2011 г. № 156</t>
  </si>
  <si>
    <t>64:13:004906:493</t>
  </si>
  <si>
    <t>Выписка из Росреестра №64/001/002/2015-36064 от 04.03.2015</t>
  </si>
  <si>
    <t>Св-во о гос. Регистрации № 64-1.13-38.98-732.1 от 03.09.1998 г.</t>
  </si>
  <si>
    <t>Выписка из Росреестра №64/001/002/2015-36048 от 04.03.2015</t>
  </si>
  <si>
    <t>Св-во о гос. Регистрации № 64-64-21/026/2005-213 от 26.07.2005 г.</t>
  </si>
  <si>
    <t xml:space="preserve">Саратовская область, г.Ершов, ул. Космонавтов, дом  3,  кв. 67 </t>
  </si>
  <si>
    <t>64:13:003810:2871 (ГКН), сведения отсутствуют (ЕГРП)</t>
  </si>
  <si>
    <t>64:13:003810:2382 (ГКН), сведения отсутствуют (ЕГРП)</t>
  </si>
  <si>
    <t>64:13:003810:2389 (ГКН), сведения отсутствуют (ЕГРП)</t>
  </si>
  <si>
    <t>64:13:003810:2380 (ГКН), сведения отсутствуют (ЕГРП)</t>
  </si>
  <si>
    <t>64:13:003810:2377 (ГКН), сведения отсутствуют (ЕГРП)</t>
  </si>
  <si>
    <t>МО г. Ершов (ЕМР)</t>
  </si>
  <si>
    <t>Саратовская область, г.Ершов, ул. Новоузенская  д. 34.</t>
  </si>
  <si>
    <t>Постановление об исключении № 262 от 05.03.2015 г.</t>
  </si>
  <si>
    <t>Казна Договор соц. найма</t>
  </si>
  <si>
    <t>64:13:003810:3116 (ГКН), сведения отсутствуют (ЕГРП)</t>
  </si>
  <si>
    <t>64:13:003810:708 (ГКН), сведения отсутствуют (ЕГРП)</t>
  </si>
  <si>
    <t>64:13:003810:1193 (ГКН), сведения отсутствуют (ЕГРП)</t>
  </si>
  <si>
    <t>64:13:003810:1047 (ГКН), сведения отсутствуют (ЕГРП)</t>
  </si>
  <si>
    <t>64:13:003810:1040 (ГКН), сведения отсутствуют (ЕГРП)</t>
  </si>
  <si>
    <r>
      <t xml:space="preserve">Саратовская область,    г. Ершов, ул. Советская, дом 2/2  кв. 411 </t>
    </r>
    <r>
      <rPr>
        <sz val="10"/>
        <color rgb="FFFF0000"/>
        <rFont val="Times New Roman"/>
        <family val="1"/>
        <charset val="204"/>
      </rPr>
      <t>(специализированный жилой фонд)</t>
    </r>
  </si>
  <si>
    <r>
      <t xml:space="preserve">Саратовская область,  г. Ершов, ул. Советская, дом 2/2  кв. 408 </t>
    </r>
    <r>
      <rPr>
        <sz val="10"/>
        <color rgb="FFFF0000"/>
        <rFont val="Times New Roman"/>
        <family val="1"/>
        <charset val="204"/>
      </rPr>
      <t>(специализированный жилой фонд)</t>
    </r>
  </si>
  <si>
    <r>
      <t xml:space="preserve">Саратовская область,  г. Ершов, ул. Советская, дом 2/2  кв. 406 </t>
    </r>
    <r>
      <rPr>
        <sz val="10"/>
        <color rgb="FFFF0000"/>
        <rFont val="Times New Roman"/>
        <family val="1"/>
        <charset val="204"/>
      </rPr>
      <t>(специализированный жилой фонд)</t>
    </r>
  </si>
  <si>
    <r>
      <t xml:space="preserve">Саратовская область,  г. Ершов, ул. Советская, дом 2/2  кв. 402 </t>
    </r>
    <r>
      <rPr>
        <sz val="10"/>
        <color rgb="FFFF0000"/>
        <rFont val="Times New Roman"/>
        <family val="1"/>
        <charset val="204"/>
      </rPr>
      <t>(специализированный жилой фонд)</t>
    </r>
  </si>
  <si>
    <t>от ЗТП №51 в р-не дома 21 по ул. Некрасова к нежилому зданию 3, от ж/д 23 к ул. К.Федина к нежилому зданию №13  и к ж/д. 7а</t>
  </si>
  <si>
    <t>от КТП 24 в р-не жилого здания по ул. Интрнациональная  к нежилым зданиям №14-30, к нежилому зданию №2 по ул. Ломоносова</t>
  </si>
  <si>
    <t>от КТП №45 в р-не неж. здания №14 (горсеть) по ул. Гагарина к ул. Крупской от ул. Крупской по ул. им. 25 съезда КПСС к ж/д №66 от ул. Крупской по ул. им. Некрасова к неж. зд. №7 (школа №3)</t>
  </si>
  <si>
    <t>по ул.Кутузова ж/д №18-34</t>
  </si>
  <si>
    <t>от ЗТП №12 в р-не д. 11 по ул. Космонавтов  к нежилому зданию №17, к ж/д №№19а-25, по ул. Космонавтов, от ул. Космонавтов к ул. Мелиоративной к ж/д №№9-3, к ж/д №№ 45-48, по ул. Космонавтов к ж/д №№3-1</t>
  </si>
  <si>
    <t>от ЗТП №2 в р-не д. №7 по ул. 25 съезда КПСС к ул. Советской к ж/д №№63-41, к ул. им. 27 съезда КПСС к ж/д №60-18, к ж/д №№61-73, к ул. Московской к ж/д №31-1, от ул. им. 27 съезда КПСС к ул. Гагарина к ж/д 12-37, до нежилого здания в районе д.№35 по ул. Гагарина, к нежилому зданию №27а, к нежилому зданию №15 по ул. Гагарина</t>
  </si>
  <si>
    <t>от ЗТП №39 в р-не нежилого здания №8 по ул. Краснопартизанская, к неж. зданию № 8-2 от н/з №8 по ул. Краснснопартизанская к неж. Зданию №7 по ул. Интернациональной, от н/з по ул. Краснопартизанская по ул. Интернациональной до ул. Ломоносова</t>
  </si>
  <si>
    <t xml:space="preserve">от ЗТП 19, в р-не нежилого здания 55, по Северному проезду, к нежилому жданию 117а, к ж/д №1 по Северному проезду по ул. Урицкой к ж/д №144-79 </t>
  </si>
  <si>
    <t>от ЗТП №48 в р-не нежилого здания № 2 по ул. Советской к ул. Советской к ж/д № 3-14, к ж/д №16-28, от ул. Советской к ул. Интернациональной к ж/д №42-46, к ж/д №№40-38а, от ул. Интернациональной к ул. им. 27 съезда КПСС к ж/д №№2-14, от ул. Советской к ул. Московской к ж/д №№51-81, от ж/д №51 по ул. Московской к ж/д №19 по ул. Почтовой</t>
  </si>
  <si>
    <t>от КПТ №10 в р-не ж/д №42 по ул. XXII съезда партии, по ул. Новоершовская до ул. Астраханская к ж/д №43, от ул. Новоершовская ж/д №32 по ул. 40 лет Победы к ж/д "22-72, от ул. 40 лет Победы ж/д №61 по ул. Совхозной до транзитной КТП № 13, от КТП №13 по ул. Совхозной в р-не ж/д №56 по ул.Лысогорской к ж/д №9, от ул. Лысогорской ж/д №9 по ул. Новоершовской к ж/д №50 до №10 по ул. Новоершовской к ул. Урицкой к ж/д №28-78, от ул. Урицкого ж/д №50 до ул. Набережная к н/зд №1, от ул. Набережная к ул. Ломоносова к ж/д №15-17, от ул. Ломоносова к Интернац. к н/зд №13, от ул. Урицкого ж/д №50 через мост до ул. Московской ж/д №7</t>
  </si>
  <si>
    <t>64:13:003810:1833</t>
  </si>
  <si>
    <t>Выписка из Росреестра №01/0022014-100321 от 17.12.2014</t>
  </si>
  <si>
    <t>Св-во о гос. Регистрации № 64-64-09/040/2014-069 от 18.09.2014 г.</t>
  </si>
  <si>
    <t>Саратовская область, г.Ершов, ул. К.Федина, дом 16, кв.2</t>
  </si>
  <si>
    <t>22.12.2012 г.</t>
  </si>
  <si>
    <t>64-64-33/069/2012-375 от 22.12.2012</t>
  </si>
  <si>
    <t>Саратовска область, г.Ершов, Вокзальная, д. 81, кв. 3, пом. №3</t>
  </si>
  <si>
    <t>неизв.</t>
  </si>
  <si>
    <t>Св-во о гос. регистрации 64-АД 017605 от 01.10.2013 г.</t>
  </si>
  <si>
    <t>64:13:300103:263</t>
  </si>
  <si>
    <r>
      <t xml:space="preserve">                                                    </t>
    </r>
    <r>
      <rPr>
        <b/>
        <sz val="14"/>
        <color theme="1"/>
        <rFont val="Constantia"/>
        <family val="1"/>
        <charset val="204"/>
      </rPr>
      <t>Сведения о движимом имуществе муниципальном имуществе МО г. Ершов</t>
    </r>
  </si>
  <si>
    <t>Наименование движимого имущества</t>
  </si>
  <si>
    <t>Стоимость</t>
  </si>
  <si>
    <t>Год выпуска</t>
  </si>
  <si>
    <t>Администрация ЕМР</t>
  </si>
  <si>
    <t>Параметры, характеризующие физические свойства движимого имущества</t>
  </si>
  <si>
    <t>Длина, мм - 9790, ширина, мм - 2500, высота, мм - 3620; мощность двигателя - 180</t>
  </si>
  <si>
    <t>17.09.2014 г.</t>
  </si>
  <si>
    <t>Муниципальный контракт №010300055214000207-0242712-01 от 17.09.2014 г.</t>
  </si>
  <si>
    <t>Св-во о гос. регистрации 64-АВ 671735 от 12.02.2010 г.</t>
  </si>
  <si>
    <t>Св-во о гос. регистрации 64-АВ 509909 от 15.12.2009 г.</t>
  </si>
  <si>
    <t>15.12.2009 г.</t>
  </si>
  <si>
    <t xml:space="preserve">Саратовская область, г. Ершов, в районе ж/д. № 8  по ул. Юбилейной до ж/д. № 2 по  ул. Некрасова, по ул. Юбилейной к неж./зд. № 2а, к ул. Парковой к ж/д № 2, по ул. Юбилейная к ул. Интернациональная к ж/д № 107, по ул. Интернациональная до ул. 40 лет ВЛКСМ к ж/д № 67 </t>
  </si>
  <si>
    <t>Св-во о гос. регистрации 64-АВ 509910 от 15.12.2009 г.</t>
  </si>
  <si>
    <t>от ЗТП №11 в р-не № 3 по ул. Заподной , к Ворошилова к ж/ж №42-94, к ул. Ленина к ж/д №95-9 от ж/д №13 по ул. Ленина к ул. XXII съезда партии ж/д №12-22, от ж/д №7 по ул. Ленина по ул. 40 лет Победы…</t>
  </si>
  <si>
    <t>Св-во о гос. регистрации 64-АВ 509908 от 15.12.2009 г.</t>
  </si>
  <si>
    <t>Св-во о гос. регистрации 64-АВ 509907 от 15.12.2009 г.</t>
  </si>
  <si>
    <t xml:space="preserve">Св-во о гос. регистрации 64-АВ 509914 от 15.12.2009 г. </t>
  </si>
  <si>
    <t xml:space="preserve">15.12.2009 г. </t>
  </si>
  <si>
    <t>Св-во о гос. регистрации 64-АВ 509912 от 15.12.2009 г.</t>
  </si>
  <si>
    <t>11.12.2009 г.</t>
  </si>
  <si>
    <t xml:space="preserve">Св-во о гос. регистрации 64-АВ 509905 от 15.12.2009 г. </t>
  </si>
  <si>
    <t xml:space="preserve">Св-во о гос. регистрации 64-АВ 509911 от 15.12.2009 г. </t>
  </si>
  <si>
    <t xml:space="preserve">Св-во о гос. регистрации 64-АВ 509906 от 15.12.2009 г. </t>
  </si>
  <si>
    <t xml:space="preserve">Св-во о гос. регистрации 64-АВ 509857 от 11.12.2009 г. </t>
  </si>
  <si>
    <t xml:space="preserve">11.12.2009 г. </t>
  </si>
  <si>
    <t>Св-во о гос. регистрации 64-АВ 510180 от 22.12.2009 г.</t>
  </si>
  <si>
    <t>22.12.2009 г.</t>
  </si>
  <si>
    <t>Св-во о гос. регистрации 64-АВ 509913 от 15.12.2009 г.</t>
  </si>
  <si>
    <t>Св-во о гос. регистрации 64-АВ 509904 от 15.12.2009 г.</t>
  </si>
  <si>
    <t>Св-во о гос. регистрации 64-АВ 671704 от 10.02.2010 г.</t>
  </si>
  <si>
    <t>Св-во о гос. регистрации 64-АВ 671705 от 10.02.2010 г.</t>
  </si>
  <si>
    <t>Св-во о гос. регистрации 64-АВ 671701 от 10.02.2010 г.</t>
  </si>
  <si>
    <t>Св-во о гос. регистрации 64-АВ 671710 от 10.02.2010 г.</t>
  </si>
  <si>
    <t>Св-во о гос. регистрации 64-АВ 671703 от 10.02.2010 г.</t>
  </si>
  <si>
    <t>Св-во о гос. регистрации 64-АВ 671708 от 10.02.2010 г.</t>
  </si>
  <si>
    <t xml:space="preserve">Св-во о гос. регистрации 64-АВ 671711 от 10.02.2010 г. </t>
  </si>
  <si>
    <t xml:space="preserve">Св-во о гос. регистрации 64-АВ 671698 от 10.02.2010 г. </t>
  </si>
  <si>
    <t>Св-во о гос. регистрации 64-АВ 671685 от 10.02.2010 г.</t>
  </si>
  <si>
    <t>Св-во о гос. регистрации 64-АВ 671688 от 10.02.2010 г.</t>
  </si>
  <si>
    <t>Св-во о гос. регистрации 64-АВ 671690 от 10.02.2010 г.</t>
  </si>
  <si>
    <t>Св-во о гос. регистрации 64-АВ 671696 от 10.02.2010 г.</t>
  </si>
  <si>
    <t xml:space="preserve">Св-во о гос. регистрации 64-АВ 671702 от 10.02.2010 г. </t>
  </si>
  <si>
    <t>Св-во о гос. регистрации 64-АВ 671691 от 10.02.2010 г.</t>
  </si>
  <si>
    <t>Св-во о гос. регистрации 64-АВ 671699 от 10.02.2010 г.</t>
  </si>
  <si>
    <t>Св-во о гос. регистрации 64-АВ 671713 от 10.02.2010 г.</t>
  </si>
  <si>
    <t>Св-во о гос. регистрации 64-АВ 671700 от 10.02.2010 г.</t>
  </si>
  <si>
    <t>Св-во о гос. регистрации 64-АВ 671686 от 10.02.2010 г.</t>
  </si>
  <si>
    <t>Св-во о гос. регистрации 64-АВ 671689 от 10.02.2010г.</t>
  </si>
  <si>
    <t>Св-во о гос. регистрации 64-АВ 671695 от 10.02.2010 г.</t>
  </si>
  <si>
    <t xml:space="preserve">Св-во о гос. регистрации 64-АВ 671694 от 10.02.2010 г. </t>
  </si>
  <si>
    <t>Св-во о гос. регистрации 64-АВ 671706 от 10.04.2010 г.</t>
  </si>
  <si>
    <t>Св-во о гос. регистрации 64-АВ 671693 от 10.02.2010г.</t>
  </si>
  <si>
    <t xml:space="preserve">Св-во о гос. регистрации 64-АВ 671697 от 10.02.2010г. </t>
  </si>
  <si>
    <t>Св-во о гос. регистрации 64-АВ 671687 от 10.02.2010 г.</t>
  </si>
  <si>
    <t>Св-во о гос. регистрации 64-АВ 671692 от 10.02.2010 г.</t>
  </si>
  <si>
    <t>Св-во о гос. регистрации 64-АВ 671709 от 10.02.2010 г.</t>
  </si>
  <si>
    <t>Св-во о гос. регистрации 64-АВ 671712 от 10.02.2010 г.</t>
  </si>
  <si>
    <t>Св-во о гос. регистрации 64-АВ 671707 от 10.12.2010 г.</t>
  </si>
  <si>
    <t>64:13:002003:60</t>
  </si>
  <si>
    <t>Св-во о гос. регистрации 64-АГ 293499 от 14.10.2011г.</t>
  </si>
  <si>
    <t>64-64-21/017/2008-312</t>
  </si>
  <si>
    <t>Св-во о гос. регистрации 64-АВ 223213 от 06.03.2009 г.</t>
  </si>
  <si>
    <t>Св-во о гос. регистрации 64-АВ 223214 от 06.03.2009 г.</t>
  </si>
  <si>
    <t>Св-во о гос. регистрации 64-АВ 509858 от 11.12.2009 г.</t>
  </si>
  <si>
    <t>Св-во о гос. регистрации 64-АВ 223224 от 06.03.2009 г.</t>
  </si>
  <si>
    <t>Св-во о гос. регистрации 64-АВ 223250 от 11.03.2009 г.</t>
  </si>
  <si>
    <t>Св-во о гос. регистрации 64-АВ 223252 от 11.03.2009г.</t>
  </si>
  <si>
    <t>Св-во о гос. регистрации 64-АВ 223227 от 06.03.2009г.</t>
  </si>
  <si>
    <t>Св-во о гос. регистрации 64-АВ 223223 от 06.03.2009г.</t>
  </si>
  <si>
    <t>Св-во о гос. регистрации 64-АВ 673478 от 15.04.2010г.</t>
  </si>
  <si>
    <t>Св-во о гос. регистрации 64-АВ 185888 от 18.02.2009г.</t>
  </si>
  <si>
    <t>18.02.2009 г.</t>
  </si>
  <si>
    <r>
      <t xml:space="preserve">Саратовская область, г.Ершов, ул. Стадионная, дом 58а, кв. 9 </t>
    </r>
    <r>
      <rPr>
        <sz val="10"/>
        <color rgb="FFFF0000"/>
        <rFont val="Times New Roman"/>
        <family val="1"/>
        <charset val="204"/>
      </rPr>
      <t>(специализированный жилой фонд)</t>
    </r>
  </si>
  <si>
    <t>Св-во о гос. регистрации 64-АВ 185884 от 18.02.2009г.</t>
  </si>
  <si>
    <t>Св-во о гос. регистрации 64-АВ 671730 от 12.02.2010г.</t>
  </si>
  <si>
    <t xml:space="preserve">Св-во о гос. регистрации 64-АВ 893302 от 16.09.2010г. </t>
  </si>
  <si>
    <t>16.09.2010 г.</t>
  </si>
  <si>
    <t xml:space="preserve">Св-во о гос. регистрации 64-АГ 351888 от 07.02.2012г. </t>
  </si>
  <si>
    <t>Св-во о гос. регистрации 64-АВ 673477 от 15.04.2010г.</t>
  </si>
  <si>
    <t>15.04.2010г.</t>
  </si>
  <si>
    <t>64-64-21/012/2007-119</t>
  </si>
  <si>
    <t>Св-во о гос. регистрации 64-АВ 223249 от 11.03.2009г.</t>
  </si>
  <si>
    <t>Св-во о гос. регистрации 64-АВ 893448 от 23.09.2010г.</t>
  </si>
  <si>
    <t>23.09.2010г.</t>
  </si>
  <si>
    <t>Св-во о гос. регистрации 64-АВ 671729 от 12.02.2010г.</t>
  </si>
  <si>
    <t>12.02.2010г.</t>
  </si>
  <si>
    <t>Св-во о гос. регистрации 64-АВ 673476 от 15.04.2010г.</t>
  </si>
  <si>
    <t>Св-во о гос. регистрации 64-АБ 798971 от 22.02.2008г.</t>
  </si>
  <si>
    <t>22.02.2008г.</t>
  </si>
  <si>
    <t>Св-во о гос. регистрации 64-АГ 351992 от 15.02.2012г.</t>
  </si>
  <si>
    <t>15.02.2012г.</t>
  </si>
  <si>
    <t>64-64-21/012/2007-107</t>
  </si>
  <si>
    <t xml:space="preserve">Св-во о гос. регистрации 64-АВ 185886 от  18.02.2009г. </t>
  </si>
  <si>
    <t>Св-во о гос. регистрации 64-АВ 811526 от 08.07.2010г.</t>
  </si>
  <si>
    <t>Св-во о гос. регистрации 64-АГ 574453 от 20.09.2012г.</t>
  </si>
  <si>
    <t>20.09.2012г</t>
  </si>
  <si>
    <t>Св-во о гос. регистрации 64-АГ 574454 от 20.09.2012г.</t>
  </si>
  <si>
    <t>20.09.2012г.</t>
  </si>
  <si>
    <t>Саратовская область, г. Ершов, Дорожный проезд, пер. Жданова,                           ул.Юбилейная, д. 8</t>
  </si>
  <si>
    <t>Саратовская область, г.Ершов, ул. 2 км Пугачевской ветки  д. 5, кв. 4</t>
  </si>
  <si>
    <t>Саратовская область, г.Ершов, ул. 2 км Пугачевской ветки  д. 5, кв. 2</t>
  </si>
  <si>
    <t>Саратовска область, г.Ершов, ул. Интернациональная, 141/7</t>
  </si>
  <si>
    <t>Квартира</t>
  </si>
  <si>
    <t>64:13:005605:171</t>
  </si>
  <si>
    <t>Договор мены квартирами от 15.12.2012г.</t>
  </si>
  <si>
    <t>Св-во о гос. регистрации 64-АД 554728 от 24.02.2015г.</t>
  </si>
  <si>
    <t>Выписка из Росреестра №64/001/002/2015-41191 от 16.03.2015г.</t>
  </si>
  <si>
    <t>Св-во о гос. регистрации № 64-64-09/043/2014-181 от 05.11.2014г.</t>
  </si>
  <si>
    <t>Выписка из Росреестра № 64/001/002/2015-41171 от 16.03.2015г.</t>
  </si>
  <si>
    <t>Св-во о гос. регистрации № 64-01/13-1495/2004-195 от 30.11.2004г.</t>
  </si>
  <si>
    <t>64:13:002401:386</t>
  </si>
  <si>
    <t>Выписка из Росреестра № 64/001/002/2015-42394 от 17.03.2015г.</t>
  </si>
  <si>
    <t xml:space="preserve">Св-во о гос. регистрации № 64-64-09/040/2014-187 от 03.10.2014г. </t>
  </si>
  <si>
    <t>Выписка из Росреестра № 64/001/002/2015-41210 от 16.03.2015г.</t>
  </si>
  <si>
    <t>Св-во о гос. регистрации № 64-64-09/024/2014-358 от 23.06.2014г.</t>
  </si>
  <si>
    <t>Нежилое помещение на 1-ом этаже 2-х этажного здания</t>
  </si>
  <si>
    <t>Саратовская область, г. Ершов, п. Учебный, ул. Центральная, д. 11</t>
  </si>
  <si>
    <t>64:13:004307:95</t>
  </si>
  <si>
    <t xml:space="preserve">Договор мены квартирами от </t>
  </si>
  <si>
    <t>64-64/009-64/009/017/2015-421/4 от 11.03.2015г.</t>
  </si>
  <si>
    <t>64:13:002401:849</t>
  </si>
  <si>
    <t>64:13:003810:2719 (ГКН), сведения отсутствуют (ЕГРП)</t>
  </si>
  <si>
    <t xml:space="preserve">64:13:003810:1683 (ГКН), сведения отсутствуют (ЕГРП) </t>
  </si>
  <si>
    <t>64:13:003810:1684 (ГКН), сведения отсутствуют (ЕГРП)</t>
  </si>
  <si>
    <t>Постановление об исключении № 374 от 31.03.2015 г.</t>
  </si>
  <si>
    <t>Саратовская область, г.Ершов, ул.К.Федина, д. 18, кв. 9</t>
  </si>
  <si>
    <t>Саратовская область, г.Ершов, ул.К.Федина, д. 18, кв. 25</t>
  </si>
  <si>
    <t>Саратовская область, г.Ершов, ул.К.Федина, д. 18, кв. 27</t>
  </si>
  <si>
    <t>Саратовская область, г.Ершов, ул.К.Федина, д. 18, кв. 32</t>
  </si>
  <si>
    <t>Саратовская область, г.Ершов, ул.К.Федина, д. 17, кв. 13</t>
  </si>
  <si>
    <t>Саратовская область, г.Ершов, ул.К.Федина, д. 17, кв. 17</t>
  </si>
  <si>
    <t>Саратовская область, г.Ершов, ул.К.Федина, д. 17, кв. 20</t>
  </si>
  <si>
    <t>Саратовская область, г.Ершов, ул.К.Федина, д. 17, кв. 21</t>
  </si>
  <si>
    <t>Саратовская область, г.Ершов, ул.К.Федина, д. 17, кв. 25</t>
  </si>
  <si>
    <t>Саратовская область, г.Ершов, ул.К.Федина, д. 17, кв. 27</t>
  </si>
  <si>
    <t>Саратовская область, г.Ершов, ул.К.Федина, д. 18, кв. 2</t>
  </si>
  <si>
    <t>Саратовская область, г.Ершов, ул.К.Федина, д. 18, кв. 7</t>
  </si>
  <si>
    <t>Саратовская область, г.Ершов, ул.К.Федина, д. 18, кв. 8</t>
  </si>
  <si>
    <t>Саратовская область, г.Ершов, ул.К.Федина, д. 18, кв. 11</t>
  </si>
  <si>
    <t>Саратовская область, г.Ершов, ул.К.Федина, д. 18, кв. 12</t>
  </si>
  <si>
    <t>Саратовская область, г.Ершов, ул.К.Федина, д. 18, кв. 13</t>
  </si>
  <si>
    <t>Саратовская область, г.Ершов, ул.К.Федина, д. 18, кв. 14</t>
  </si>
  <si>
    <t>Саратовская область, г.Ершов, ул.К.Федина, д. 18, кв. 16</t>
  </si>
  <si>
    <t>Саратовская область, г.Ершов, ул.К.Федина, д. 18, кв. 17</t>
  </si>
  <si>
    <t>Саратовская область, г.Ершов, ул.К.Федина, д. 18, кв. 18</t>
  </si>
  <si>
    <t>Саратовская область, г.Ершов, ул.К.Федина, д. 18, кв. 20</t>
  </si>
  <si>
    <t>Саратовская область, г.Ершов, ул.К.Федина, д. 18, кв. 24</t>
  </si>
  <si>
    <t>Саратовская область, г.Ершов, ул.К.Федина, д. 18, кв. 26</t>
  </si>
  <si>
    <t>Саратовская область, г.Ершов, ул.К.Федина, д. 18, кв. 28</t>
  </si>
  <si>
    <t>Саратовская область, г.Ершов, ул.К.Федина, д. 18, кв. 29</t>
  </si>
  <si>
    <t>Саратовская область, г.Ершов, ул.К.Федина, д. 18, кв. 30</t>
  </si>
  <si>
    <t>Саратовская область, г.Ершов, ул.К.Федина, д. 18, кв. 31</t>
  </si>
  <si>
    <t>Постановление об исключении № 377 от 01.04.2015 г.</t>
  </si>
  <si>
    <t>64:13:005007:69 (ГКН, отсутствуют свдения в ЕГРП)</t>
  </si>
  <si>
    <t>64:13:005007:71 (ГКН, отсутствуют свдения в ЕГРП)</t>
  </si>
  <si>
    <t xml:space="preserve">Саратовская область, г. Ершов, ул. Школьная,  дом 13а, кв. 1  ком. 1 </t>
  </si>
  <si>
    <t xml:space="preserve">Саратовская область,  г. Ершов, ул. Школьная,  дом 13а, кв. 1  ком. 2 </t>
  </si>
  <si>
    <t xml:space="preserve">Саратовская область,  г. Ершов, ул. Школьная, дом 13а,кв. 1  ком. 3 </t>
  </si>
  <si>
    <t xml:space="preserve">Саратовская область,   г. Ершов, ул. Школьная, дом 13а, кв. 1  ком. 4 </t>
  </si>
  <si>
    <t xml:space="preserve">Саратовская область,  г. Ершов, ул. Школьная,  дом 13а, кв. 1  ком. 5 </t>
  </si>
  <si>
    <t xml:space="preserve">Саратовская область,  г. Ершов, ул. Школьная,  дом 13а, кв. 1  ком. 8 </t>
  </si>
  <si>
    <t xml:space="preserve">Саратовская область,   г. Ершов, ул. Школьная, дом 13а, кв. 1  ком. 9 </t>
  </si>
  <si>
    <t xml:space="preserve">Саратовская область,   г. Ершов, ул. Школьная,  дом 13а, кв. 1  ком. 10 </t>
  </si>
  <si>
    <t xml:space="preserve">Саратовская область,   г. Ершов, ул. Школьная,  дом 13а, кв. 1  ком. 13 </t>
  </si>
  <si>
    <t xml:space="preserve">Саратовская область,   г. Ершов, ул. им. Некрасова, дом 5  кв. 11 </t>
  </si>
  <si>
    <t xml:space="preserve">Саратовская область,  г. Ершов, ул. им. Некрасова, дом 5  кв. 12 </t>
  </si>
  <si>
    <t xml:space="preserve">Саратовская область, г. Ершов, ул. им. Некрасова, дом 5  кв. 25 </t>
  </si>
  <si>
    <t xml:space="preserve">Саратовская область,г. Ершов, ул. им. Некрасова, дом 5  кв. 26 </t>
  </si>
  <si>
    <t xml:space="preserve">Саратовская область,   г. Ершов, ул. им. Некрасова, дом 5  кв. 23 </t>
  </si>
  <si>
    <t xml:space="preserve">Саратовская область,   г. Ершов, ул. им. Некрасова, дом 5  кв. 22 </t>
  </si>
  <si>
    <t xml:space="preserve">Саратовская область,  г. Ершов, ул. им. Некрасова, дом 5  кв. 17 </t>
  </si>
  <si>
    <t>Саратовска область, г.Ершов, Вокзальная, д. 85, кв. 6</t>
  </si>
  <si>
    <t>64:13:005704:270</t>
  </si>
  <si>
    <t>Договор мены квартирами от 20.03.2015г.</t>
  </si>
  <si>
    <t>Св-во о гос. регистрации 64-АД 543809 от 20.03.2015г.</t>
  </si>
  <si>
    <t>Постановление об исключении № 439 от 20.04.2015 г.</t>
  </si>
  <si>
    <t>64:13:004202:82</t>
  </si>
  <si>
    <t>07.04.2015г.</t>
  </si>
  <si>
    <t>64-64/009-64/009/019/2015-429/2</t>
  </si>
  <si>
    <t>Саратовская область, Ершовский район, г. Ершов, ул. Прирельсовая, д. №6</t>
  </si>
  <si>
    <t>Саратовская область, г.Ершов, ул.Мелиоративная,   д. 50, кв. 40</t>
  </si>
  <si>
    <t>64:13:003810:1858</t>
  </si>
  <si>
    <t>1 156 293.92</t>
  </si>
  <si>
    <t>01.12.2009г.</t>
  </si>
  <si>
    <t>Свидетельство о гос. регистрации права  № 64-АВ 671525 от 08.02.2010г.</t>
  </si>
  <si>
    <t>Земельный участок для размещения нежилого здания (котельная)</t>
  </si>
  <si>
    <t>Саратовская область, Ершовский район, г. Ершов, ул. 50 лет Октября, д. № 6аК</t>
  </si>
  <si>
    <t>64:13:004308:261</t>
  </si>
  <si>
    <t>16:13:005404:99</t>
  </si>
  <si>
    <t xml:space="preserve"> 16:13:002201:248</t>
  </si>
  <si>
    <t>Саратовская область, Ершовский район, г. Ершов, ул. Лесхозная, 27 К</t>
  </si>
  <si>
    <t>Саратовская область, Ершовский район, г. Ершов, ул. Гагарина, д. 17 К</t>
  </si>
  <si>
    <t>Св-во о гос. регистрации права № 64_АД 552462 от 18.05.2015г.</t>
  </si>
  <si>
    <t>18.05.2015г.</t>
  </si>
  <si>
    <t>Св-во о гос. регистрации права № 64_АД 552463 от 18.05.2015г.</t>
  </si>
  <si>
    <t>Св-во о гос. регистрации права № 64_АД 552464 от 18.05.2015г.</t>
  </si>
  <si>
    <t>Саратовска область, г.Ершов, ул. 50 лет Октября, д. 5, кв. 2</t>
  </si>
  <si>
    <t>Саратовска область, г.Ершов, ул. Вокзальная, д. 85, кв. 4</t>
  </si>
  <si>
    <t>64:13:004307:792</t>
  </si>
  <si>
    <t>64:13:005704:219</t>
  </si>
  <si>
    <t>Св-во о гос. регистрации 64-АД 552929 от 22.05.2015г</t>
  </si>
  <si>
    <t>Св-во о гос. регистрации 64-АД 543809 от 18.05.2015г</t>
  </si>
  <si>
    <t>Договор мены квартирами от 12.01.2015г.</t>
  </si>
  <si>
    <t>Договор мены квартирами от 03.03.2015г.</t>
  </si>
  <si>
    <t>Св-во о гос. регистрации № 64-64/009-64/009/023/2015-210/2 от 27.05.2015г.</t>
  </si>
  <si>
    <t>Постановление об исключении № 655 от 16.06.2015 г.</t>
  </si>
  <si>
    <t xml:space="preserve">Св-во о гос. регистрации № 64-64-009/64/009/018/2015-14/2 от 19.02.2015г. </t>
  </si>
  <si>
    <t xml:space="preserve">Св-во о гос. регистрации № 64-64/009-64/009/021/2015-177/2 от 24.04.2015г. </t>
  </si>
  <si>
    <t xml:space="preserve">Св-во о гос. регистрации № 64-64/001-64/009/019/2015-87/2 от 18.03.2015г. </t>
  </si>
  <si>
    <t xml:space="preserve">Св-во о гос. регистрации № 64-64/009-64/009/019/2015-376/2 от 02.04.2015г. </t>
  </si>
  <si>
    <t>Св-во о гос. регистрации № 64-64/001-64/009/019/2015-194/2 от 25.03.2015г.</t>
  </si>
  <si>
    <t xml:space="preserve">Св-во о гос. регистрации № 64-64/009-64/009/017/2015-66/2 от 16.02.2015г. </t>
  </si>
  <si>
    <t xml:space="preserve">Св-во о гос. регистрации № 64-64/009-64/009/017/2015-260/2 от 03.03.2015г. </t>
  </si>
  <si>
    <t xml:space="preserve">Св-во о гос. регистрации № 64-64/009-64/009/024/2015-117/2 от 10.06.2015г. </t>
  </si>
  <si>
    <t xml:space="preserve">Св-во о гос. регистрации № 64-64/009-64/009/017/2015-353/2 от 26.02.2015г. </t>
  </si>
  <si>
    <t xml:space="preserve">Св-во о гос. регистрации № 64-64/009-64/009/021/2015-315/2 от 09.06.2015г. </t>
  </si>
  <si>
    <t xml:space="preserve">Квартира в жилом доме </t>
  </si>
  <si>
    <t>САРАТОВСКАЯ ОБЛАСТЬ, ГОРОД ЕРШОВ, ТЕПЛОТРАССА ОТ КОТЕЛЬНОЙ № 1 УЛ. КОСМОНАВТОВ, № 27К ДО ЖИЛЫХ ДОМОВ ПО УЛ. МЕЛИОРАТИВНАЯ, УЛ. КОСМОНАВТОВ, УЛ. ЭНЕРГЕТИКОВ</t>
  </si>
  <si>
    <t>Саратовска область, г.Ершов, ул. 50 лет Октября, д. 5, кв. 6</t>
  </si>
  <si>
    <t>64:13:004307:795</t>
  </si>
  <si>
    <t>Св-во о гос. регистрации 64-АД 552563 от 01.06.2015г</t>
  </si>
  <si>
    <t>Договор мены квартирами от 30.04.2015г.</t>
  </si>
  <si>
    <t>Св-во о гос. регистрации права 64-АД 543428 от 18.05.2015г.</t>
  </si>
  <si>
    <t>Св-во о гос. Регистрации права №64-АВ 673028 от 29.03.2010г.</t>
  </si>
  <si>
    <t>Св-во о гос. регистрации права №64-АВ 673035 от 29.03.2010г.</t>
  </si>
  <si>
    <t>Св-во о гос. регистрации права №64-АВ 673030 от 29.03.2010г.</t>
  </si>
  <si>
    <t>Св-во о гос. Регистрации права №64-АВ 671540 от 08.02.2010г.</t>
  </si>
  <si>
    <t>Св-во о гос. Регистрации права №64-АВ 671526 от 08.02.2010г.</t>
  </si>
  <si>
    <t>Св-во о гос. регистрации права № 64-АВ 389542 от 11.09.2009г.</t>
  </si>
  <si>
    <t>11.09.2009г.</t>
  </si>
  <si>
    <t>Св-во о гос. Регистрации права №64-АВ 673012 от 29.03.2010г.</t>
  </si>
  <si>
    <t>Св-во о гос. Регистрации права №64-АВ 673117 от 31.03.2010г.</t>
  </si>
  <si>
    <t>Св-во о гос. Регистрации права №64-АВ 673009 от 29.03.2010г.</t>
  </si>
  <si>
    <t>Св-во о гос. Регистрации права №64-АВ 673175 от 31.03.2010г.</t>
  </si>
  <si>
    <t>Св-во о гос. Регистрации права №64-АВ 673176 от 31.03.2010г.</t>
  </si>
  <si>
    <t>Св-во о гос. Регистрации права №64-АВ 671524 от 08.02.2010г.</t>
  </si>
  <si>
    <t>Св-во о гос. Регистрации права №64-АВ 673045 от 29.03.2010г.</t>
  </si>
  <si>
    <t>Св-во о гос. Регистрации права №64-АВ 892785 от 26.08.2010г.</t>
  </si>
  <si>
    <t>Св-во о гос. Регистрации права №64-АВ 673037 от 29.03.2010г.</t>
  </si>
  <si>
    <t>Св-во о гос. Регистрации права №64-АВ 673027 от 29.03.2010г.</t>
  </si>
  <si>
    <t>Св-во о гос. Регистрации права №64-АВ 673019 от 29.03.2010г.</t>
  </si>
  <si>
    <t>Св-во о гос. Регистрации права №64-АВ 673033 от 29.03.2010г.</t>
  </si>
  <si>
    <t>Св-во о гос. Регистрации права №64-АВ 671537 от 08.02.2010г.</t>
  </si>
  <si>
    <t>Св-во о гос. Регистрации права №64-АВ 671545 от 08.02.2010г.</t>
  </si>
  <si>
    <t>Св-во о гос. Регистрации права №64-АВ 671513 от 08.02.2010г.</t>
  </si>
  <si>
    <t>08.02.2010г</t>
  </si>
  <si>
    <t>Св-во о гос. Регистрации права №64-АВ 671534 от 08.02.2010г.</t>
  </si>
  <si>
    <t>Св-во о гос. Регистрации права №64-АВ 671533 от 08.02.2010г.</t>
  </si>
  <si>
    <t>Св-во о гос. Регистрации права №64-АВ 671532 от 08.02.2010г.</t>
  </si>
  <si>
    <t>Св-во о гос. Регистрации права №64-АВ 671528 от 08.02.2010г.</t>
  </si>
  <si>
    <t>Св-во о гос. Регистрации права №64-АВ 532807 от 02.07.2012г.</t>
  </si>
  <si>
    <t>02.07.2012г.</t>
  </si>
  <si>
    <t>Св-во о гос. регистрации №64-АГ 532809 от 02.07.2012г.</t>
  </si>
  <si>
    <t>Св-во о гос. регистрации №64-АГ 532811 от 02.07.2012г.</t>
  </si>
  <si>
    <t>08.02.2010г.</t>
  </si>
  <si>
    <t>Св-во о гос. Регистрации № 64-АВ 673170 от 31.03.2010г.</t>
  </si>
  <si>
    <t>31.03.2010г.</t>
  </si>
  <si>
    <t>Св-во о гос. Регистрации права №64-АВ 673021 от 29.03.2010г.</t>
  </si>
  <si>
    <t>29.03.2010г.</t>
  </si>
  <si>
    <t>Св-во о гос. Регистрации права № 64 АВ 673015 от 29.03.2010г.</t>
  </si>
  <si>
    <t>Св-во о гос. регистрации №64-АД 552671 от 04.06.2015г.</t>
  </si>
  <si>
    <t>04.06.2015г.</t>
  </si>
  <si>
    <t>Св-во о гос. Регистрации права №64-АВ 673010 от 29.03.2010г.</t>
  </si>
  <si>
    <t>Св-во о гос. Регистрации № 64-АД 168928 от 03.04.2014г.</t>
  </si>
  <si>
    <t>03.04.2014г.</t>
  </si>
  <si>
    <t>Св-во о гос. Регистрации № 64-АД 168922 от 03.04.2014г.</t>
  </si>
  <si>
    <t>Св-во о гос. Регистрации № 64-АД 168930 от 03.04.2014г.</t>
  </si>
  <si>
    <t xml:space="preserve">Св-во о гос. Регистрации № 64-АД 168923 от 03.04.2014г. </t>
  </si>
  <si>
    <t>Св-во о гос.регистрации права № 64-АД 168364 от 26.02.2014г.</t>
  </si>
  <si>
    <t>Св-во о гос. Регистрации № 64-АВ 673003 от 29.03.2010г.</t>
  </si>
  <si>
    <t>Св-во о гос. Регистрации №64-АГ 699464 от 24.12.2012г.</t>
  </si>
  <si>
    <t>Св-во о гос. Регитсрации права № 64-АГ 699421 от 22.12.2012г.</t>
  </si>
  <si>
    <t>Св-во о гос. Регистрации № 64-АГ 699430 от 22.12.2012г.</t>
  </si>
  <si>
    <t xml:space="preserve">Св-во о гос. регистрации № 64-64/009-64/009/023/2015-153/2 от 22.05.2015г. </t>
  </si>
  <si>
    <t xml:space="preserve">Св-во о гос. регистрации № 64-64/009-64/009/021/2015-498/2 от 18.05.2015г. </t>
  </si>
  <si>
    <t>Постановление об исключении №  679 от 22.06.2015г.</t>
  </si>
  <si>
    <t xml:space="preserve">Св-во о гос. регистрации № 64-64/009-64/009/023/2015-319/2 от 01.06.2015г. </t>
  </si>
  <si>
    <t xml:space="preserve">Св-во о гос. регистрации № 64-64/009-64/009/021/2015-179/2 от 27.04.2015г. </t>
  </si>
  <si>
    <t>Саратовская область, г.Ершов, ул. Л. Толстого, дом 8, кв. 9, пом. 2</t>
  </si>
  <si>
    <t>Комната в коммунальной квартире</t>
  </si>
  <si>
    <t>Постановление об исключении № 285 от 18.03.2015 г.</t>
  </si>
  <si>
    <t>64:13:005704:7</t>
  </si>
  <si>
    <t>64:13:005605:133</t>
  </si>
  <si>
    <t>64:13:000000:3385</t>
  </si>
  <si>
    <t>64:13:004307:211</t>
  </si>
  <si>
    <t>64:13:001703:85</t>
  </si>
  <si>
    <t>64:13:004811:69</t>
  </si>
  <si>
    <t>64:13:000301:124</t>
  </si>
  <si>
    <t>64:13:000701:53</t>
  </si>
  <si>
    <t>64:13:000801:8</t>
  </si>
  <si>
    <t>64:13:005502:39</t>
  </si>
  <si>
    <t>64:13:000405:96</t>
  </si>
  <si>
    <t>64:13:001402:81</t>
  </si>
  <si>
    <t>64:13:001403:90</t>
  </si>
  <si>
    <t>64:13:230103:699</t>
  </si>
  <si>
    <t>64:13:230103:594</t>
  </si>
  <si>
    <t>64:13:230103:595</t>
  </si>
  <si>
    <t>64:13:310103:50</t>
  </si>
  <si>
    <t>64:13:300103:216</t>
  </si>
  <si>
    <t>Саратовска область, г.Ершов, ул. Вокзальная, д.85, кв. 5</t>
  </si>
  <si>
    <t>64:13:005704:277</t>
  </si>
  <si>
    <t>Св-во о гос. регистрации 64-АД 553912 от 16.07.2015г</t>
  </si>
  <si>
    <t>Договор мены квартирами от 29.06.2015г.</t>
  </si>
  <si>
    <t>Саратовская область, Ершовский район, г. Ершов, ул. Интернациональная, уч. 141/5</t>
  </si>
  <si>
    <t>Саратовская область, Ершовский район, г. Ершов, ул. Интернациональная, уч. 141/4</t>
  </si>
  <si>
    <t>02.02.2015г.</t>
  </si>
  <si>
    <t>03.02.2015г.</t>
  </si>
  <si>
    <t>64:13:004309:17</t>
  </si>
  <si>
    <t xml:space="preserve">Саратовская область, г.Ершов, ул.К.Федина, д. 18, кв. 23 </t>
  </si>
  <si>
    <t xml:space="preserve">Саратовская область, г.Ершов, ул. Энергетиков, дом 7/2. </t>
  </si>
  <si>
    <t xml:space="preserve">Саратовская область, г. Ершов, ул. Школьная,  дом 13а, кв. 1 ком. 7 </t>
  </si>
  <si>
    <t>Постановление об исключении № 852 от 10.08.2015г.</t>
  </si>
  <si>
    <t>Св-во о гос. регистрации № 64-64/009-64/009/021/2015-7/3 от 28.04.2015г.</t>
  </si>
  <si>
    <t>Св-во о гос. регистрации № 64-64/009-64/009/021/2015-412/2 от 07.05.2015г.</t>
  </si>
  <si>
    <t>Св-во о гос. регистрации № 64-64/009-64/009/024/2015-477/2 от 03.07.2015г.</t>
  </si>
  <si>
    <t>Св-во о гос. регистрации № 64-64/009-64/009/024/2015-232/2 от 25.06.2015г.</t>
  </si>
  <si>
    <t xml:space="preserve">Саратовская область,   г. Ершов, ул. Школьная,  дом 13а, кв. 1  ком. 11 </t>
  </si>
  <si>
    <t xml:space="preserve">Саратовская область, г.Ершов, ул. Семафорная, дом 2Б, кв. 1 </t>
  </si>
  <si>
    <t>Постановление об исключении № 852 от 10.08.2015г. (приложение №2)</t>
  </si>
  <si>
    <t xml:space="preserve">Св-во о гос. регистрации № 64-64/009-64/009/021/2015-80/2 от 21.04.2015г. </t>
  </si>
  <si>
    <t>Снят статус маневренного жилого помещения Постановлением №857 от 11.08.2015г.</t>
  </si>
  <si>
    <t>64:13:003810:1646 (ГКН), сведения отсутствуют (ЕГРП)</t>
  </si>
  <si>
    <t>64:13:003810:918 (ГКН), сведения отсутствуют (ЕГРП)</t>
  </si>
  <si>
    <t xml:space="preserve">64:13:003810:1687 (ГКН), сведения отсутствуют (ЕГРП) </t>
  </si>
  <si>
    <t>64:13:003810:1019 (ГКН), сведения отсутствуют (ЕГРП)</t>
  </si>
  <si>
    <t>64:13:003810:1603 (ГКН), сведения отсутствуют (ЕГРП)</t>
  </si>
  <si>
    <t>64:13:003810:2375 (ГКН), сведения отсутствуют (ЕГРП</t>
  </si>
  <si>
    <t>Договор на передачу приватизированного жилья № 839 от 04.02.1993г.</t>
  </si>
  <si>
    <t xml:space="preserve">64:13:003810:3099 (ГКН), сведения отсутствуют (ЕГРП) </t>
  </si>
  <si>
    <t>64:13:003810:1977 (ГКН), сведения отсутствуют (ЕГРП)</t>
  </si>
  <si>
    <t>64:13:003810:2744 (ГКН), сведения отсутствуют (ЕГРП)</t>
  </si>
  <si>
    <t>64:13:003810:815 (ГКН), сведения отсутствуют (ЕГРП)</t>
  </si>
  <si>
    <t xml:space="preserve">64:13:003810:436 (ГКН), сведения отсутствуют (ЕГРП) </t>
  </si>
  <si>
    <t xml:space="preserve">64:13:002401:571 (ГКН), сведения отсутствуют (ЕГРП) </t>
  </si>
  <si>
    <t xml:space="preserve">64:13:002401:653 (ГКН), сведения отсутствуют (ЕГРП) </t>
  </si>
  <si>
    <t xml:space="preserve">64:13:002401:314 (ГКН), сведения отсутствуют (ЕГРП) </t>
  </si>
  <si>
    <t>64:13:005704:210 (ГКН), сведения отсутствуют (ЕГРП)</t>
  </si>
  <si>
    <t>64:13:004307:105</t>
  </si>
  <si>
    <t>64:13:004907:43</t>
  </si>
  <si>
    <t>64:13:004816:105 (ГКН) отсутствуют сведения (ЕГРП)</t>
  </si>
  <si>
    <t>64:13:004906:276 (ГКН), сведения отсутствуют (ЕГРП)</t>
  </si>
  <si>
    <t>64:13:004910:17</t>
  </si>
  <si>
    <t xml:space="preserve">64:13:004611:130 (ГКН), сведения отсутствуют (ЕГРП) </t>
  </si>
  <si>
    <t xml:space="preserve">64:13:004611:127 (ГКН), сведения отсутствуют (ЕГРП) </t>
  </si>
  <si>
    <t xml:space="preserve">64:13:004611:136  (ГКН), сведения отсутствуют (ЕГРП) </t>
  </si>
  <si>
    <t xml:space="preserve">64:13:004611:139 (ГКН), сведения отсутствуют (ЕГРП) </t>
  </si>
  <si>
    <t>64:13:004816:103 (ГКН) Отсутствуют сведения в ЕГРП</t>
  </si>
  <si>
    <t>64:13:004816:242 (ГКН), сведения отсутствуют (ЕГРП)</t>
  </si>
  <si>
    <t>64:13:004816:90 (ГКН), сведения отсутствуют (ЕГРП)</t>
  </si>
  <si>
    <t>64:13:004816:165</t>
  </si>
  <si>
    <t>64:13:004301:261 (ГКН), сведения отсутствуют (ЕГРП)</t>
  </si>
  <si>
    <t xml:space="preserve">64:13:000000:2725 (ГКН), сведения отсутствуют (ЕГРП) </t>
  </si>
  <si>
    <t xml:space="preserve">64:13:002301:209 (ГКН), сведения отсутствуют (ЕГРП) </t>
  </si>
  <si>
    <t xml:space="preserve">64:13:002301:299 (ГКН), сведения отсутствуют (ЕГРП) </t>
  </si>
  <si>
    <t>64:13:000000:3005 (ГКН), сведения отсутствуют (ЕГРП)</t>
  </si>
  <si>
    <t>64:13:002301:156 (ГКН), сведения отсутствуют (ЕГРП)</t>
  </si>
  <si>
    <t>64:13:005006:172(ГКН), сведения отсутствуют (ЕГРП)</t>
  </si>
  <si>
    <t>64:13:005006:171 (ГКН), сведения отсутствуют (ЕГРП)</t>
  </si>
  <si>
    <t>64:13:004307:319 (ГКН), сведения отсутствуют (ЕГРП)</t>
  </si>
  <si>
    <t>64:13:004307:676 (ГКН), сведения отсутствуют (ЕГРП)</t>
  </si>
  <si>
    <t>64:13:004307:689 (ГКН), сведения отсутствуют (ЕГРП)</t>
  </si>
  <si>
    <t>64:13:004307:790 (ГКН), сведения отсутствуют (ЕГРП)</t>
  </si>
  <si>
    <t>64:13:004307:794 (ГКН), сведения отсутствуют (ЕГРП)</t>
  </si>
  <si>
    <t>64:13:004307:791 (ГКН), сведения отсутствуют (ЕГРП)</t>
  </si>
  <si>
    <t>64:13:004307:793 (ГКН), сведения отсутствуют (ЕГРП)</t>
  </si>
  <si>
    <t>64:13:004307:819 (ГКН), сведения отсутствуют (ЕГРП)</t>
  </si>
  <si>
    <t>64:13:004307:817 (ГКН), сведения отсутствуют (ЕГРП)</t>
  </si>
  <si>
    <t>64:13:004307:821 (ГКН), сведения отсутствуют (ЕГРП)</t>
  </si>
  <si>
    <t>64:13:004307:820 (ГКН), сведения отсутствуют (ЕГРП)</t>
  </si>
  <si>
    <t>64:13:004307:823 (ГКН), сведения отсутствуют (ЕГРП)</t>
  </si>
  <si>
    <t>64:13:004309:129 (ГКН), сведения отсутствуют (ЕГРП)</t>
  </si>
  <si>
    <t>64:13:005612:136 (ГКН), сведения отсутствуют (ЕГРП)</t>
  </si>
  <si>
    <t>64:13:004817:306 (ГКН), сведения отсутствуют (ЕГРП)</t>
  </si>
  <si>
    <t xml:space="preserve">64:13:004810:143 (ГКН), сведения отсутствуют (ЕГРП </t>
  </si>
  <si>
    <t xml:space="preserve">64:13:004816:310 (ГКН), сведения отсутствуют (ЕГРП </t>
  </si>
  <si>
    <t xml:space="preserve">64:13:002304:133 (ГКН), сведения отсутствуют (ЕГРП </t>
  </si>
  <si>
    <t>64:13:002201:97 (ГКН), сведения отсутствуют (ЕГРП)</t>
  </si>
  <si>
    <t>64:13:002201:104 (ГКН), сведения отсутствуют (ЕГРП)</t>
  </si>
  <si>
    <t>64:13:000000:2693 (ГКН), сведения отсутствуют (ЕГРП)</t>
  </si>
  <si>
    <t>64:13:002201:155 (ГКН), сведения отсутствуют (ЕГРП)</t>
  </si>
  <si>
    <t>Договор на передачу квартиры в собственность № 2734 от 20.01.1995г.</t>
  </si>
  <si>
    <t>Договор на передачу приватизированного жилья №1031/93 от 01.03.1993г.</t>
  </si>
  <si>
    <t>Договор на передачу приватизированного жилья №1272/93 от 14.05.1993г.</t>
  </si>
  <si>
    <t>Договор на передачу приватизированного жилья № 2225 от 11.04.1994г.</t>
  </si>
  <si>
    <t>Договор на передачу приватизированного жилья №2241/94 от 11.04.1994г.</t>
  </si>
  <si>
    <t>Договор дарения № 3720/96 от 04.11.1996г.</t>
  </si>
  <si>
    <t>Постановление администрации № 51 от 25.01.1999г.</t>
  </si>
  <si>
    <t>Договор на передачу квартиры в собственность № 880 от 05.02.1993г.</t>
  </si>
  <si>
    <t>Договор на передачу квартиры в собственность № 836 от 04.02.1993г.</t>
  </si>
  <si>
    <t>Договор на передачу квартиры в собственность № 1216 от 12.04.1993г.</t>
  </si>
  <si>
    <t>Договор на передачу квартиры в собственность № 890 от 05.02.1993г.</t>
  </si>
  <si>
    <t>Договор на передачу квартиры в собственность № 1189 от 12.04.1993г.</t>
  </si>
  <si>
    <t>Договор на передачу квартиры в собственность № 918 от 11.02.1993г.</t>
  </si>
  <si>
    <t>Договор на передачу приватизированного жилья № 563/92 от 28.12.1992г.</t>
  </si>
  <si>
    <t>Договор купли-продажи № 677/95 от 09.03.1995г.</t>
  </si>
  <si>
    <t>Договор на передачу приватизированного жилья № 1207/93 от 29.04.1993г.</t>
  </si>
  <si>
    <t>Договор на передачу приватизированного жилья № 613/92 от 29.12.1996г.</t>
  </si>
  <si>
    <t>Договор на передачу приватизированного жилья № 471/92 от 16.12.1992г.</t>
  </si>
  <si>
    <t>Договор на передачу квартиры в собственность № 430 от 16.12.1992г.</t>
  </si>
  <si>
    <t>Договор на передачу приватизированного жилья № 1452 от 02.06.1993г.</t>
  </si>
  <si>
    <t xml:space="preserve">  64:13:004113:241  (ГКН), сведения отсутствуют (ЕГРП)</t>
  </si>
  <si>
    <t>Св-во о гос.  регистрации № 64-64-09/010/2014-104 от 26.05.2014г.</t>
  </si>
  <si>
    <t xml:space="preserve">Св-во о гос.  регистрации № 64-64/009-64/009/027/2015-293/2 от 27.07.2015г. </t>
  </si>
  <si>
    <t>Саратовская область, г.Ершов, Дома лесозащитной станции,  д. 4</t>
  </si>
  <si>
    <t>Жилое здание - общежитие №2</t>
  </si>
  <si>
    <t>Саратовская область, г.Ершов, ул. Малоузенская,  дом 10</t>
  </si>
  <si>
    <t>64:13:000501:60</t>
  </si>
  <si>
    <t>Св-во о гос. регистрации права 64-АД 553455 от 29.06.2015г.  Постановление администрации ЕМР от 04.09.2015 № 907</t>
  </si>
  <si>
    <t>29.06.2015г.</t>
  </si>
  <si>
    <t xml:space="preserve">Саратовская область, г.Ершов, ул.Стадионная, д.2г, кв. 2 </t>
  </si>
  <si>
    <t xml:space="preserve">Саратовская область, г.Ершов, ул.К.Федина, д. 18, кв. 5 </t>
  </si>
  <si>
    <t>Постановление об исключении №  949 от 17.09.2015г.</t>
  </si>
  <si>
    <t>Св-во о гос. Регистрации права № 64-64/009-64/009/029/2015-125/2 от 18.08.2015г.</t>
  </si>
  <si>
    <t>Саратовская область, г.Ершов, ул.Мелиоративная, д. 50,кв.56 (прив.)</t>
  </si>
  <si>
    <t>Св-во о гос. регистрации №64-АД 766569 от 19.08.2015г. Распоряжение комитета по упр. Имущ. Сар. области от 09.04.2013 г. № 288-р, акт приема-передачи от 21.06.2013 г.</t>
  </si>
  <si>
    <t>Саратовская область, г.Ершов, ул.Мелиоративная, д. 50, кв. 77 (прив.)</t>
  </si>
  <si>
    <t>Св-во о гос. регистрации № 64-64/009-64/009/027/2015-117/2 от 16.07.2015г.</t>
  </si>
  <si>
    <t>Сведения об установленных ограничениях (обременениях) в отношениии муниципального движимого имущества</t>
  </si>
  <si>
    <t>Саратовская область, г.Ершов, ул. Юбилейная, дом 7, кв. 11</t>
  </si>
  <si>
    <t>64:13:004113:284</t>
  </si>
  <si>
    <t>29.03.2010 г.</t>
  </si>
  <si>
    <t>76 не в казне нежилых</t>
  </si>
  <si>
    <t>56 жилых</t>
  </si>
  <si>
    <t xml:space="preserve"> не в казне</t>
  </si>
  <si>
    <t>Снесен</t>
  </si>
  <si>
    <t>Постановление администрации ЕМР "О признании многоквартирного дома аварийиным и подлежащим сносу" № 91 от 02.09.2011г.</t>
  </si>
  <si>
    <t>Постановление администрации ЕМР "О признании многоквартирного дома аварийиным и подлежащим сносу" № 90 от 02.09.2011г.</t>
  </si>
  <si>
    <t>Постановление администрации ЕМР "О признании многоквартирного дома аварийиным и подлежащим сносу" № 137 от 02.12.2010г.</t>
  </si>
  <si>
    <t>Постановление администрации ЕМР "О признании многоквартирного дома аварийиным и подлежащим сносу" № 87 от 02.09.2011г.</t>
  </si>
  <si>
    <t>Постановление администрации ЕМР "О признании многоквартирного дома аварийиным и подлежащим сносу" № 92 от 02.09.2011г.</t>
  </si>
  <si>
    <t>Постановление администрации ЕМР "О признании многоквартирного дома аварийиным и подлежащим сносу" № 93 от 02.09.2011г.</t>
  </si>
  <si>
    <t>Постановление администрации ЕМР "О признании многоквартирного дома аварийиным и подлежащим сносу" № 88 от 02.09.2011г.</t>
  </si>
  <si>
    <t>Постановление администрации ЕМР "О признании многоквартирного дома аварийиным и подлежащим сносу" № 89 от 02.09.2011г.</t>
  </si>
  <si>
    <t>Постановление администрации ЕМР № 1123 от 13.11.2015г.</t>
  </si>
  <si>
    <t>Квартира в жилом доме (специализированный жилой фонд)</t>
  </si>
  <si>
    <t>Саратовская область, г.Ершов, п. Тулайково, ул. Центральная, д. 10,11,12,13,14</t>
  </si>
  <si>
    <t>Квартира в жилом доме (нежилое помещение - библиотека)</t>
  </si>
  <si>
    <t>Сооружение - электролиния низковольтная</t>
  </si>
  <si>
    <t>Саратовская область, Ершовский район, с.Чугунка ВЛ-0,4 кВ от КТП 250 кВА №146А до потребителей по ул.Юбилейная к ж/д №2-32, №1-29 до ул.Молодежная к ж/д №1-12 до ул.Садовая к ж/д №1-35</t>
  </si>
  <si>
    <t>Саратовская область, Ершовский район, с.Чугунка ВЛ-0,4 кВ от КТП-100 кВА №185 до потребителей по ул.Советская к ж/д №1-101, №2-106</t>
  </si>
  <si>
    <t>Саратовская область, Ершовский район, с.Ковелинка</t>
  </si>
  <si>
    <t>Саратовская область, Ершовский район, с.Чкалово</t>
  </si>
  <si>
    <t xml:space="preserve">  64:13:000000:1092</t>
  </si>
  <si>
    <t>64:13:000000:3653</t>
  </si>
  <si>
    <t>64:13:000000:1094</t>
  </si>
  <si>
    <t>64:13:000000:3652</t>
  </si>
  <si>
    <t xml:space="preserve">  64:13:000000:3546</t>
  </si>
  <si>
    <t xml:space="preserve">  64:13:000000:3639</t>
  </si>
  <si>
    <t>64:13:000000:3481</t>
  </si>
  <si>
    <t xml:space="preserve">64:13:000000:3640 </t>
  </si>
  <si>
    <t>64:13:000000:3477</t>
  </si>
  <si>
    <t>64:13:000000:3545</t>
  </si>
  <si>
    <t>64:13:000000:1090</t>
  </si>
  <si>
    <t xml:space="preserve">  64:13:000000:3641</t>
  </si>
  <si>
    <t xml:space="preserve">  64:13:000000:3386</t>
  </si>
  <si>
    <t>64:13:000000:3482</t>
  </si>
  <si>
    <t xml:space="preserve">  64:13:000000:1095</t>
  </si>
  <si>
    <t xml:space="preserve">  64:13:000000:1101</t>
  </si>
  <si>
    <t>Ершовский мунципальный район</t>
  </si>
  <si>
    <t>Саратовская область, г.Ершов, ул.Стадионная, д.2г/3. (точный адрес д. 2а/3)</t>
  </si>
  <si>
    <t xml:space="preserve">Саратовская область,   г. Ершов, ул. им. Некрасова, дом 5  кв. 1 </t>
  </si>
  <si>
    <t xml:space="preserve">Сооружение Центральная площадь </t>
  </si>
  <si>
    <t>Постановление администрации ЕМР № 1245 от 17.12.2015г.</t>
  </si>
  <si>
    <t>Св-во о гос.  регистрации № 64-64-09/029/2014-116 от 08.07.2014г.</t>
  </si>
  <si>
    <t>Св-во о гос.  регистрации № 64-64/009-64/009/029/2015-429 01.09.2015г</t>
  </si>
  <si>
    <t>Св-во о гос.  регистрации № 64-64-34-036/2010-463 от 17.08.2010г.</t>
  </si>
  <si>
    <t>Св-во о гос.  регистрации № 64-64/009-64/009/032/2015-219/2 от 02.10.2015г.</t>
  </si>
  <si>
    <t>Св-во о гос.  регистрации № 64-64/009-64/009/032/2015-234 от 06.10.2015г.</t>
  </si>
  <si>
    <t>Св-во о гос.  регистрации № 64-64/009/034/2015-1/2 от 16.10.2015г.</t>
  </si>
  <si>
    <t>Св-во о гос.  регистрации № 64-64/009-64/009/036/2015-303/2 от 17.11.2015г.</t>
  </si>
  <si>
    <t>Св-во о гос.  регистрации № 64-64/001-64/009/031/2015-107/2 от 11.09.2015г.</t>
  </si>
  <si>
    <t xml:space="preserve">Сооружение - трансформаторная подстанция </t>
  </si>
  <si>
    <t>Саратовская область, Ершовский район, с.Чкалово в районе Мех.тока</t>
  </si>
  <si>
    <t xml:space="preserve">Саратовская область, Ершовский район, с.Чкалово, в районе Медпункта по ул.Садовая </t>
  </si>
  <si>
    <t>Саратовская область, Ершовский район, с.Чкалово в районе мастерской</t>
  </si>
  <si>
    <t>Саратовская область, Ершовский район, с.Чугунка в районе ул.Садовая</t>
  </si>
  <si>
    <t>Саратовская область, Ершовский район, с.Чугунка в районе ул.Советская</t>
  </si>
  <si>
    <t>Саратовская область, Ершовский район, с.Чкалово в районе МТФ</t>
  </si>
  <si>
    <t>Саратовская область, Ершовский район, с.Чкалово в районе овчарни</t>
  </si>
  <si>
    <t>Саратовская область, Ершовский район, с.Чкалово в районе ул.Молодежная</t>
  </si>
  <si>
    <t>Саратовская область, Ершовский район, с.Чкалово в районе ул.Курская</t>
  </si>
  <si>
    <t xml:space="preserve">Саратовская область, Ершовский район, с.Ковелинка в районе ул.Энтузиастов </t>
  </si>
  <si>
    <t>Саратовская область, Ершовский район, с.Ковелинка в районе мехтока</t>
  </si>
  <si>
    <t>Саратовская область, Ершовский район, с.Ковелинка в районе водокачки</t>
  </si>
  <si>
    <t>Саратовская область, Ершовский район, г. Ершов, ул. Моторная, уч. 45</t>
  </si>
  <si>
    <t>64:13:005301:129</t>
  </si>
  <si>
    <t>64:13:002701:74</t>
  </si>
  <si>
    <t>Саратовская область, Ершовский район, г. Ершов, д/о "40 лет Победы"</t>
  </si>
  <si>
    <t>64-64/009-64/009/032/2015-456/2</t>
  </si>
  <si>
    <t>64-64/005-64/009/039/2015-17/3</t>
  </si>
  <si>
    <t>17.12.2015г.</t>
  </si>
  <si>
    <t>16.10.2015г.</t>
  </si>
  <si>
    <t xml:space="preserve">64:13:005405:69 </t>
  </si>
  <si>
    <t>Постановление администрации ЕМР № 33 от 26.01.2016г.</t>
  </si>
  <si>
    <t>Св-во о гос.  регистрации № 64-64/009-64/009/039/2015-1/4 от 16.12.2015г.</t>
  </si>
  <si>
    <t>Постановление от 29.10.2015г. № 1084 (разрешение на приватизацию)</t>
  </si>
  <si>
    <t xml:space="preserve">Саратовская область, г.Ершов, Элеваторный проезд, дом 7, кв. 10 </t>
  </si>
  <si>
    <t>Саратовская область, г.Ершов, ул. Л. Толстого, дом 8, кв. 9</t>
  </si>
  <si>
    <t xml:space="preserve">Саратовская область, г.Ершов, ул. Вокзальная, 1А, кв. № 3. </t>
  </si>
  <si>
    <t xml:space="preserve">Св-во о гос.  регистрации № 64-64/009-64/009/036/2015-193/2 от 05.11.2015г. </t>
  </si>
  <si>
    <t xml:space="preserve">Св-во о гос.  регистрации № 64-64/009-64/009/036/2015-442/2 от 09.12.2015г. </t>
  </si>
  <si>
    <t xml:space="preserve">Св-во о гос.  регистрации № 64-64/009-64/009/036/2015-441/2 от 09.12.2015г. </t>
  </si>
  <si>
    <t xml:space="preserve">Св-во о гос.  регистрации № 64-64/001-64/009/029/2015-480/2 от 02.09.2015г. </t>
  </si>
  <si>
    <t xml:space="preserve">Св-во о гос.  регистрации № 64-64/001-64/001/600/2015-238/2 от 16.11.2015г. </t>
  </si>
  <si>
    <t xml:space="preserve">Св-во о гос.  регистрации № 64-64/005-64/009/039/2015-20/2 от 17.12.2015г. </t>
  </si>
  <si>
    <t xml:space="preserve">Св-во о гос.  регистрации № 64-64/001-64/009/031/2015-180/2 от 17.09.2015г. </t>
  </si>
  <si>
    <t xml:space="preserve">Св-во о гос.  регистрации № 64-64/009/038/2015-237/2 от 11.01.2016г.  </t>
  </si>
  <si>
    <t xml:space="preserve">Св-во о гос.  регистрации № 64-64/009-64/009/039/2015-87/3 от 22.12.2015г. </t>
  </si>
  <si>
    <t xml:space="preserve">Св-во о гос.  регистрации № 64-64/009-64/009/038/2015-212/2 от 28.12.2015г. </t>
  </si>
  <si>
    <t xml:space="preserve">Св-во о гос.  регистрации № 64-64/009-64/009/034/2015-368/2 от 26.11.2015г. </t>
  </si>
  <si>
    <t xml:space="preserve">Св-во о гос.  регистрации № 64-64/009-64/009/039/2015-69/2 от 22.12.2015г. </t>
  </si>
  <si>
    <t xml:space="preserve">Св-во о гос.  регистрации № 64-64/009-64/009/038/2015-158/2 от 24.12.2015г. </t>
  </si>
  <si>
    <t xml:space="preserve">Св-во о гос.  регистрации № 64-64/009-64/009/032/2015-205/2 от 02.10.2015г. </t>
  </si>
  <si>
    <t xml:space="preserve">Св-во о гос.  регистрации № 64-64/009-64/009/038/2015-234/2 от 30.12.2015г. </t>
  </si>
  <si>
    <t>Св-во о гос.  регистрации № 64-64/009-64/009/039/2015-126/2 от 25.12.2015</t>
  </si>
  <si>
    <t>Мусоровоз КО-440-2</t>
  </si>
  <si>
    <t>Мусоровоз КО-440-4</t>
  </si>
  <si>
    <t>Мусоровоз КО-440 на шасси ГАЗ-3309</t>
  </si>
  <si>
    <t>Мусоровоз МКМ - 4503</t>
  </si>
  <si>
    <t>Мусоровоз МКМ - 4503 на шасси КАМАЗ</t>
  </si>
  <si>
    <t>Саратовская область, г.Ершов, ул. Телеграфная, 19</t>
  </si>
  <si>
    <t>Остаточная стоимость</t>
  </si>
  <si>
    <t>14.12.2015 г.</t>
  </si>
  <si>
    <t>Постановление администрации ЕМР № 1227 от 14.12.2015г.</t>
  </si>
  <si>
    <t>64:13:003810:2034 (ГКН), сведения отсутствуют (ЕГРП)</t>
  </si>
  <si>
    <t xml:space="preserve">  64:13:003810:2030 (ГКН), сведения отсутствуют (ЕГРП)</t>
  </si>
  <si>
    <t>64:13:003811:226</t>
  </si>
  <si>
    <t>Св-во о гос. Регистрации № 64-АВ 673044 от 29.03.2014г.</t>
  </si>
  <si>
    <t xml:space="preserve">  64:13:004906:510</t>
  </si>
  <si>
    <t>Собственность, рег.номер 64-64-21/008/2007-77 от 09.02.2007 г.</t>
  </si>
  <si>
    <t>Саратовская область, г.Ершов, ул. Жданова,   д. 9/2</t>
  </si>
  <si>
    <t>Саратовская область, г.Ершов, ул. Жданова,   д. 9/4</t>
  </si>
  <si>
    <t>Собственность, рег.номер 64-64-21/008/2007-75 от 09.02.2007 г.</t>
  </si>
  <si>
    <t>64:13:004816:261</t>
  </si>
  <si>
    <t xml:space="preserve">64:13:004816:263 </t>
  </si>
  <si>
    <t xml:space="preserve">  64:13:004816:265 (ГКН), сведения отсутствуют (ЕГРП)</t>
  </si>
  <si>
    <t xml:space="preserve">  64:13:000701:79</t>
  </si>
  <si>
    <t xml:space="preserve">64:13:004816:312 </t>
  </si>
  <si>
    <t>Св-во о гос.  регистрации № 64-АД 769045 от 23.11.2015г.</t>
  </si>
  <si>
    <t>Саратовская область, г.Ершов, дом Медиков № 1, кв. № 4</t>
  </si>
  <si>
    <t>Саратовская область, г.Ершов, дом Медиков № 1, кв. № 19</t>
  </si>
  <si>
    <t>Постановление администрации ЕМР № 113 от 25.02.2016г.</t>
  </si>
  <si>
    <t>Св-во о гос.  регистрации № 64-64/009-64/009/002/2016-278/2 от 09.02.2016</t>
  </si>
  <si>
    <t>Св-во о гос.  регистрации № 64-64/013-64/009/001/2015-198/2 от 28.01.2015г.</t>
  </si>
  <si>
    <t>Св-во о гос.  регистрации № 64-64/009-64/009/036/2015-343/2 от 23.11.2015</t>
  </si>
  <si>
    <t>Св-во о гос.  регистрации № 64-64/009-64/009/031/2015-83/2 от 10.09.2015</t>
  </si>
  <si>
    <t>Св-во о гос.  регистрации № 64-64/009-64/009/032/2015-199/2 от 01.10.2015</t>
  </si>
  <si>
    <t>Св-во о гос.  регистрации № 64-64-09/030/2014-186 от 11.17.2014</t>
  </si>
  <si>
    <t xml:space="preserve">Св-во о гос.  регистрации № 64-64-09/017/2013-392 от  19.03.2013 </t>
  </si>
  <si>
    <t xml:space="preserve">Св-во о гос.  регистрации № 64-64/009-64/009/039/2015-69/2 от 22.12.2015 </t>
  </si>
  <si>
    <t>Св-во о гос.  регистрации № 64-64-21/017/2008-182 от 01.07.2008</t>
  </si>
  <si>
    <t>Св-во о гос.  регистрации № 64-64-09/029/2014-369 от 28.07.2014г.</t>
  </si>
  <si>
    <t xml:space="preserve">Св-во о гос.  регистрации № 64-64/009-64/009/002/2016-283/2 от 09.02.2016 </t>
  </si>
  <si>
    <t>Св-во о гос.  регистрации № 64-64/009-64/009/002/2016-343/2 от 12.02.2016</t>
  </si>
  <si>
    <t>Св-во о гос.  регистрации № 64-64/009-64/009/002/2016-255/2 от 09.02.2016</t>
  </si>
  <si>
    <t>Св-во о гос.  регистрации № 64-64-09/029/2014-211 от 14.07.2014</t>
  </si>
  <si>
    <t>Договор на приватизацию жилого помещения № 4989 от 23.07.1997г.</t>
  </si>
  <si>
    <t>Договор на продажужилого квартиры в собственность № 139 от 12.08.1992г.</t>
  </si>
  <si>
    <t>Договор на передачу квартиры в собственность № 2365 от 02.06.1994г.</t>
  </si>
  <si>
    <t>Свидетельство о приватизации имущества № 1030 от 30.06.1994г.</t>
  </si>
  <si>
    <t>Саратовская область, г.Ершов, ул. Энергетиков, дом 14/2.</t>
  </si>
  <si>
    <t>Саратовская область, г. Ершов,                                ул. Советская, 2/2, пом.2 (МФЦ)</t>
  </si>
  <si>
    <t>64:13:005720:130</t>
  </si>
  <si>
    <t>Св-во о гос. ресгистрации № 64-АД 452028 от 18.12.2014г.</t>
  </si>
  <si>
    <t>Саратовская область, Ершовский район, г. Ершов, Центральная площадь, для размещения достопримечательного места</t>
  </si>
  <si>
    <t>Саратовская область, Ершовский район, г. Ершов, Центральная площадь, для культурного развития</t>
  </si>
  <si>
    <t>64:13:005609:176</t>
  </si>
  <si>
    <t>64:13:005609:177</t>
  </si>
  <si>
    <t>16.03.2016г.</t>
  </si>
  <si>
    <t>64-64/009-64/999/001/2016-924/1 от 16.03.2016</t>
  </si>
  <si>
    <t>Саратовская область, г.Ершов, ул. Пионерская, дом 3 а/1</t>
  </si>
  <si>
    <t>Саратовская область, г.Ершов, ул. Астраханская, дом 18/1</t>
  </si>
  <si>
    <t xml:space="preserve">  64:13:001705:163 (ГКН, сведения в ЕГРП отсутствуют)</t>
  </si>
  <si>
    <t xml:space="preserve">64:13:004002:264 </t>
  </si>
  <si>
    <t>Саратовская область, г. Ершов, ул. Ленина, д. 52</t>
  </si>
  <si>
    <t>Саратовская область, Ершовский район, г. Ершов, ул. Моторная, уч. 40</t>
  </si>
  <si>
    <t>64:13:005301:95</t>
  </si>
  <si>
    <t>30.05.2016г.</t>
  </si>
  <si>
    <t>64-64/009-64/009/008/2016-295/2</t>
  </si>
  <si>
    <t>Сооружение - внутриквартальные сети канализации</t>
  </si>
  <si>
    <t>Саратовская область, г.Ершов, ул. Гагарина</t>
  </si>
  <si>
    <t>64:13:000000:3923</t>
  </si>
  <si>
    <t>26.05.2016г.</t>
  </si>
  <si>
    <t>Земельный участок для коммунального обслуживания (для размещения сооружения - сети канализации)</t>
  </si>
  <si>
    <t>64:13:000000:3905</t>
  </si>
  <si>
    <t xml:space="preserve">Саратовская область, г.Ершов,                       ул.Мелиоративная, д. 50,кв.1 </t>
  </si>
  <si>
    <t>Постановление администрации ЕМР № 372 от 06.06.2016г.</t>
  </si>
  <si>
    <t>Свидетельство о приватизации имущества № 955 от 02.03.1994г.</t>
  </si>
  <si>
    <t>Договор на передачу (продажу) квартиры в собственность от 05.06.1992г.</t>
  </si>
  <si>
    <t>Свидетельство о гос. регистрации права № 64-64/009/034/2015-292/2 от 12.11.2015г..</t>
  </si>
  <si>
    <t>Свидетельство о гос. регистрации права № 64-64/009/029/2014-226 от 15.07.2014г.</t>
  </si>
  <si>
    <t>Договр на передачу квартиры в собственность от 18.06.1993г.</t>
  </si>
  <si>
    <t>Свидетельство о гос. регистрации права № 64-64/009/008/2016-98 от 11.05.2016г.</t>
  </si>
  <si>
    <t>Постановление администрации ЕМР № 228 от 07.04.2016г.</t>
  </si>
  <si>
    <t>Св-во о гос.  регистрации № 64-64/009-64/009/001/2016-164/2 от 17.02.2016 г.</t>
  </si>
  <si>
    <t>Св-во о гос.  Регистрации № 64-64/009-64/009/002/2016-450/2 от 29.02.2016г.</t>
  </si>
  <si>
    <t>Св-во о гос.  регистрации№ 64-64/009-64/009/002/2016-346/2 от 12.02.2016 г.</t>
  </si>
  <si>
    <t>Св-во о гос.  Регистрации № 64-64/009-64/009/006/2016-185/3  21.03.2016г.</t>
  </si>
  <si>
    <t>Св-во о гос.  Регистрации № 64-64/009-64/009/006/2016-286/4 от 30.03.2016 г.</t>
  </si>
  <si>
    <t>Св-во о гос.  Регистрации № 64-64-34/056/2009-304 от 28.12.2009 г.</t>
  </si>
  <si>
    <t>Свидетельство о приватизации № 284 от 10.12.1992 г.</t>
  </si>
  <si>
    <t>Договор на приватизацию жилого помещения от 25.10.1996 г.</t>
  </si>
  <si>
    <t>Свидетельство о приватизации имущества № 1057 от 01.10.1994 г.</t>
  </si>
  <si>
    <t xml:space="preserve">  64:13:230102:74</t>
  </si>
  <si>
    <t>25 съезда</t>
  </si>
  <si>
    <t>47,9 (Общая площадь квартиры)</t>
  </si>
  <si>
    <t>09.03.2005г.</t>
  </si>
  <si>
    <t xml:space="preserve">Закон Саратовской области от 30.10.2009 г. №155-ЗСО, акт приема-передачи от 01.12.2009 г.Св-во о гос. регистрации № 64-64-13-09-1558-2004-50 от 09.03.2005г. </t>
  </si>
  <si>
    <t xml:space="preserve">64:13:001504:78 (ГКН), сведения отсутствуют (ЕГРП </t>
  </si>
  <si>
    <t>Саратовская область, г.Ершов, ул. Фруктовая, дом 10, кв. 2</t>
  </si>
  <si>
    <t>Саратовская область, г.Ершов, ул. Фруктовая, дом 10, кв. 3</t>
  </si>
  <si>
    <t xml:space="preserve">  64:13:001504:56 (ГКН), сведения отсутствуют (ЕГРП)</t>
  </si>
  <si>
    <t>Саратовская область, Ершовский район, г. Ершов, ул. Моторная, уч. 38</t>
  </si>
  <si>
    <t>64:13:005301:105</t>
  </si>
  <si>
    <t>28.07.2016г.</t>
  </si>
  <si>
    <t>64-64/009-64/009/010/2016-418/2</t>
  </si>
  <si>
    <t>Саратовская область, Ершовский район, г. Ершов, ул. Моторная, уч. 55</t>
  </si>
  <si>
    <t>64:13:005301:122</t>
  </si>
  <si>
    <t>19.09.2016г.</t>
  </si>
  <si>
    <t>64-64/009-64/009/013/2016-463/2</t>
  </si>
  <si>
    <t>Саратовская область, Ершовский район, г. Ершов, ул. Монтажная, уч. 47</t>
  </si>
  <si>
    <t>64:13:005301:134</t>
  </si>
  <si>
    <t>16.09.2016г.</t>
  </si>
  <si>
    <t>64-64/009-64/009/013/2016-379/2</t>
  </si>
  <si>
    <t>Саратовская область, Ершовский район, г. Ершов, ул. Монтажная, уч. 62</t>
  </si>
  <si>
    <t>64:13:005301:200</t>
  </si>
  <si>
    <t>64-64/009-64/009/015/2016-188/2</t>
  </si>
  <si>
    <t>14.10.2016г.</t>
  </si>
  <si>
    <t>Саратовская область, Ершовский район, г. Ершов, ул. Зерновая, уч. 35</t>
  </si>
  <si>
    <t>64:13:005301:277</t>
  </si>
  <si>
    <t>64-64/009-64/009/012/2016-105/2</t>
  </si>
  <si>
    <t>Саратовская область, Ершовский район, г. Ершов, ул. Зерновая, уч. 74</t>
  </si>
  <si>
    <t>64:13:005301:264</t>
  </si>
  <si>
    <t>06.10.2016г.</t>
  </si>
  <si>
    <t>64-64/009-64/009/012/2016-186/2</t>
  </si>
  <si>
    <t>Саратовская область, Ершовский район, г. Ершов, ул. Курская, уч. 54</t>
  </si>
  <si>
    <t>64:13:005301:103</t>
  </si>
  <si>
    <t>28.09.2016г.</t>
  </si>
  <si>
    <t>64-64/009-64/009/013/2016-499/2</t>
  </si>
  <si>
    <t>Саратовская область, Ершовский район, г. Ершов, ул. Курская, уч. 55</t>
  </si>
  <si>
    <t>64:13:005301:91</t>
  </si>
  <si>
    <t>64-64/009-64/009/013/2016-500/2</t>
  </si>
  <si>
    <t>Саратовская область, Ершовский район, г. Ершов, ул. Студенческая, уч. 56</t>
  </si>
  <si>
    <t>64:13:000601:132</t>
  </si>
  <si>
    <t>15.09.2016г.</t>
  </si>
  <si>
    <t>64-64/009-64/009/013/2016-447/2</t>
  </si>
  <si>
    <t>Постановление администрации ЕМР "О признании многоквартирного дома аварийиным и подлежащим сносу" № 92 от 02.09.2011г. Собственность, рег.номер 64-64/009-64/009/034/2015-275/1 от 05.11.2015 г., правообладатель: Ганина Светлана Павловна, Ганин Александр Александрович</t>
  </si>
  <si>
    <t>Постановление администрации ЕМР "О признании многоквартирного дома аварийиным и подлежащим сносу" № 92 от 02.09.2011г. Собственность, рег.номер 64-1.13-311.2001-293.1 от 14.06.2001 г., правообладатель: Зимарева Любовь Александровна</t>
  </si>
  <si>
    <t>Машина дорожной разметки</t>
  </si>
  <si>
    <t>Год выпуска 2016, рабочая скорость 5км/ч, масса машины 122 кг, двигатель бензиновый, рабочее давление 12 Мпа</t>
  </si>
  <si>
    <t>Нежилое помещение - автогараж (2 ворот 6 боксов)</t>
  </si>
  <si>
    <t>Постановление администрации ЕМР № 714 от 26.10.2016г.</t>
  </si>
  <si>
    <t>26.10.2016 г.</t>
  </si>
  <si>
    <t>Саратовская область, г.Ершов, ул. 2 км Пугачевской ветки  д. 7/1</t>
  </si>
  <si>
    <t>64:13:004113:439</t>
  </si>
  <si>
    <t>18.10.2016г.</t>
  </si>
  <si>
    <t xml:space="preserve"> Решение № 90/15 о согласовании переустройства и (или) перепланировки жилого помещения от 02.12.2015 г., Ввписка из ЕГРП, № записи 64-64/009-64/999/001/2016-7432/1 от 18.10.2016г.</t>
  </si>
  <si>
    <t>Решение № 90/15 о согласовании переустройства и (или) перепланировки жилого помещения от 02.12.2015 г.,Ввписка из ЕГРП, № записи 64-64/009-64/999/001/2016-7433/1 от 18.10.2016г.</t>
  </si>
  <si>
    <t>Св-во о гос. регистрации права 64-64/009-64/009/008/2016-271/1 от 06.03.2016 г.</t>
  </si>
  <si>
    <t>Св-во о гос. регистрации права 64-64/009-64/009/008/2016-270/1 от 06.03.2016 г.</t>
  </si>
  <si>
    <t>№ 64-64-21/041/2008-038 от 23.12.2008</t>
  </si>
  <si>
    <t>64-64-09/028/2013-234 от 23.05.2013</t>
  </si>
  <si>
    <t>№ 64-64-21/041/2008-039 от 23.12.2008</t>
  </si>
  <si>
    <t>№ 64-64-09/028/2013-235 от 23.05.2013</t>
  </si>
  <si>
    <t>№ 64-64-09/028/2013-236 от 23.05.2013</t>
  </si>
  <si>
    <t xml:space="preserve">Саратовская область, г.Ершов, п. Тулайково, ул. Центральная, дом 11, кв. 17 </t>
  </si>
  <si>
    <t>64:13:001320:426</t>
  </si>
  <si>
    <t xml:space="preserve">64:13:004611:139 </t>
  </si>
  <si>
    <t>Закон Саратовской области от 30.10.2009 г. №155-ЗСО, акт приема-передачи от 01.12.2009 г., № 64-64/009-64/999/001/2016-13242/1
от 07.12.2016</t>
  </si>
  <si>
    <t>Закон Саратовской области от 30.10.2009 г. №155-ЗСО, акт приема-передачи от 01.12.2009 г., № 64-64/009-64/999/001/2016-13241/1
от 07.12.2016</t>
  </si>
  <si>
    <t>Закон Саратовской области от 30.10.2009 г. №155-ЗСО, акт приема-передачи от 01.12.2009 г., № 64-64/009-64/999/001/2016-13240/1
от 07.12.2016</t>
  </si>
  <si>
    <t>Закон Саратовской области от 30.10.2009 г. №155-ЗСО, акт приема-передачи от 01.12.2009 г., № 64-64/009-64/999/001/2016-13239/1
от 07.12.2016</t>
  </si>
  <si>
    <t>Закон Саратовской области от 30.10.2009 г. №155-ЗСО, акт приема-передачи от 01.12.2009 г., № 64-64/009-64/999/001/2016-13418/1
от 09.12.2016</t>
  </si>
  <si>
    <t>Закон Саратовской области от 30.10.2009 г. №155-ЗСО, акт приема-передачи от 01.12.2009 г., № 64-64/009-64/999/001/2016-13571/1
от 13.12.2016</t>
  </si>
  <si>
    <t>Закон Саратовской области от 30.10.2009 г. №155-ЗСО, акт приема-передачи от 01.12.2009 г., № 64-64/009-64/999/001/2016-13902/1
от 15.12.2016</t>
  </si>
  <si>
    <t xml:space="preserve">64:13:002401:615 </t>
  </si>
  <si>
    <t>64:13:004909:66</t>
  </si>
  <si>
    <t>Выписка из ЕГРП, собственность, № 64-64/009-64/999/001/2016-9637/1 от
14.11.2016 г.</t>
  </si>
  <si>
    <t>Саратовская область, г.Ершов, ул.Стадионная, д.2е, кв.5</t>
  </si>
  <si>
    <t>64:13:004909:69</t>
  </si>
  <si>
    <t>Саратовская область, г.Ершов, ул.Стадионная, д.2е, кв.8</t>
  </si>
  <si>
    <t>Саратовская область, г.Ершов, ул.Стадионная, д.2е, кв.7 (МО)</t>
  </si>
  <si>
    <t>Саратовская область, г.Ершов, ул.Стадионная, д.2е, кв.11</t>
  </si>
  <si>
    <t>Саратовская область, г.Ершов, ул.Стадионная, д.2е, кв.14 (МО)</t>
  </si>
  <si>
    <t>Саратовская область, г.Ершов, ул.Стадионная, д.2е, кв.18</t>
  </si>
  <si>
    <t>Саратовская область, г.Ершов, ул.Стадионная, д.2е, кв.21</t>
  </si>
  <si>
    <t>Саратовская область, г.Ершов, ул.Стадионная, д.2е, кв.19 (МО)</t>
  </si>
  <si>
    <t>64:13:004909:42</t>
  </si>
  <si>
    <t>64:13:004909:43</t>
  </si>
  <si>
    <t>64:13:004909:50</t>
  </si>
  <si>
    <t>64:13:004909:51</t>
  </si>
  <si>
    <t>64:13:004909:52</t>
  </si>
  <si>
    <t>64:13:004909:53</t>
  </si>
  <si>
    <t>64:13:004909:55</t>
  </si>
  <si>
    <t>64:13:004909:56</t>
  </si>
  <si>
    <t>64:13:004909:57</t>
  </si>
  <si>
    <t>14.11.2016г.</t>
  </si>
  <si>
    <t>Выписка из ЕГРП, Собственность, № 64-64/009-64/999/001/2016-9640/1 от
14.11.2016 г.</t>
  </si>
  <si>
    <t>Выписка из ЕГРП, собственность, № 64-64/009-64/999/001/2016-9645/1 от
14.11.2016 г.</t>
  </si>
  <si>
    <t>Выписка из ЕГРП, собственность, № 64-64/009-64/999/001/2016-9584/1 от
11.11.2016 г.</t>
  </si>
  <si>
    <t>11.11.2016г.</t>
  </si>
  <si>
    <t>Выписка из ЕГРП, собственность, № 64-64/009-64/999/001/2016-9593/1 от
11.11.2016 г.</t>
  </si>
  <si>
    <t>Выписка из ЕГРП, собственность, № 64-64/009-64/999/001/2016-9604/1 от
11.11.2016 г.</t>
  </si>
  <si>
    <t>Выписка из ЕГРП, собственность, № 64-64/009-64/999/001/2016-9625/1 от
11.11.2016 г.</t>
  </si>
  <si>
    <t>Выписка из ЕГРП, собственность, № 64-64/009-64/999/001/2016-9666/1 от
14.11.2016 г.</t>
  </si>
  <si>
    <t>Выписка из ЕГРП, собственность, № 64-64/009-64/999/001/2016-9682/1 от
14.11.2016 г.</t>
  </si>
  <si>
    <t>Выписка из ЕГРП, собственность, № 64-64/009-64/999/001/2016-9699/1 от
15.11.2016 г.</t>
  </si>
  <si>
    <t>15.11.2016г.</t>
  </si>
  <si>
    <t>Выписка из ЕГРП, собственность, № 64-64/009-64/999/001/2016-9711/1 от
14.11.2016 г.</t>
  </si>
  <si>
    <t>Выписка из ЕГРП, собственность, № 64-64/009-64/999/001/2016-9626/1 от
11.11.2016 г.</t>
  </si>
  <si>
    <t>Выписка из ЕГРП, собственность, № 64-64/009-64/999/001/2016-9738/1 от
14.11.2016 г.</t>
  </si>
  <si>
    <t>Выписка из ЕГРП, собственность, № 64-64/009-64/999/001/2016-9748/1 от
14.11.2016 г.</t>
  </si>
  <si>
    <t>Саратовская область, г.Ершов, ул. Ремонтная, дом 2, кв. № 1.</t>
  </si>
  <si>
    <t>Договор мены квартирами от 15.11.2016г.</t>
  </si>
  <si>
    <t>Саратовская область, г.Ершов, ул. Ремонтная, дом 2, кв. № 2.</t>
  </si>
  <si>
    <t>Саратовская область, г.Ершов, ул. Ремонтная, дом 2, кв. № 4</t>
  </si>
  <si>
    <t>Саратовская область, г.Ершов, ул. Ремонтная, дом 2, кв. № 5</t>
  </si>
  <si>
    <t>Саратовская область, г.Ершов, ул. Ремонтная, дом 2, кв. № 6</t>
  </si>
  <si>
    <t>Саратовская область, г.Ершов, ул. Ремонтная, дом 2, кв. № 7</t>
  </si>
  <si>
    <t>Саратовская область, г.Ершов, ул. Ремонтная, дом 2, кв. № 8</t>
  </si>
  <si>
    <t>Саратовская область, г.Ершов, ул. Ремонтная, дом 2, кв. № 9</t>
  </si>
  <si>
    <t>Саратовская область, г.Ершов, ул. Ремонтная, дом 2, кв. № 10</t>
  </si>
  <si>
    <t>Саратовская область, г.Ершов, ул. Ремонтная, дом 2, кв. № 11</t>
  </si>
  <si>
    <t>Саратовская область, г.Ершов, Дорожный проезд, дом № 2, кв. № 1</t>
  </si>
  <si>
    <t>Саратовская область, г.Ершов, Дорожный проезд, дом № 2, кв. № 2</t>
  </si>
  <si>
    <t>Саратовская область, г.Ершов, Дорожный проезд, дом № 2, кв. № 3</t>
  </si>
  <si>
    <t>Саратовская область, г.Ершов, Дорожный проезд, дом № 2, кв. № 4</t>
  </si>
  <si>
    <t>Саратовская область, г.Ершов, Дорожный проезд, дом № 2, кв. № 5</t>
  </si>
  <si>
    <t>Саратовская область, г.Ершов, Дорожный проезд, дом № 2, кв. № 6</t>
  </si>
  <si>
    <t>Саратовская область, г.Ершов, Дорожный проезд, дом № 2, кв. № 7</t>
  </si>
  <si>
    <t>Саратовская область, г.Ершов, Дорожный проезд, дом № 2, кв. № 8</t>
  </si>
  <si>
    <t>Саратовская область, г.Ершов, ул. Гагарина, дом № 19, кв. № 1</t>
  </si>
  <si>
    <t>Саратовская область, г.Ершов, ул. Гагарина, дом № 19, кв. № 2</t>
  </si>
  <si>
    <t>Саратовская область, г.Ершов, ул. Гагарина, дом № 19, кв. № 3</t>
  </si>
  <si>
    <t>Саратовская область, г.Ершов, ул. Гагарина, дом № 19, кв. № 4</t>
  </si>
  <si>
    <t>Саратовская область, г.Ершов, ул. Гагарина, дом № 19, кв. № 5</t>
  </si>
  <si>
    <t>Саратовская область, г.Ершов, ул. Гагарина, дом № 19, кв. № 6</t>
  </si>
  <si>
    <t>Саратовская область, г.Ершов, ул. Гагарина, дом № 19, кв. № 7</t>
  </si>
  <si>
    <t>Саратовская область, г.Ершов, ул. Гагарина, дом № 19, кв. № 8</t>
  </si>
  <si>
    <t>64:13:004816:240</t>
  </si>
  <si>
    <t>Договор мены квартирами от 15.11.2016 , собственность №64-64/009-64/999/001/2016-10534/2 от 21.11.2016г.</t>
  </si>
  <si>
    <t>21.11.2016г.</t>
  </si>
  <si>
    <t>64:13:004807:77</t>
  </si>
  <si>
    <t>Договор мены квартирами от 15.11.2016 , собственность №64-64/009-64/999/001/2016-10543/2 от 21.11.2016г.</t>
  </si>
  <si>
    <t>64:13:004816:238</t>
  </si>
  <si>
    <t>18.11.2016г.</t>
  </si>
  <si>
    <t>64:13:004816:237</t>
  </si>
  <si>
    <t>Договор мены квартирами от 11.11.2016 , собственность №64-64/009-64/999/001/2016-10236/3 от 18.11.2016г.</t>
  </si>
  <si>
    <t>Договор мены квартирами от 11.11.2016 , собственность №64-64/009-64/999/001/2016-10563/2 от 21.11.2016г.</t>
  </si>
  <si>
    <t>64:13:004816:243</t>
  </si>
  <si>
    <t>Договор мены квартирами от 15.11.2016 , собственность №64-64/009-64/999/001/2016-10239/2 от 18.11.2016г.</t>
  </si>
  <si>
    <t>64:13:002201:267</t>
  </si>
  <si>
    <t>Договор мены квартирами от 11.11.2016 , собственность №64-64/009-64/999/001/2016-10554/2 от 21.11.2016г.</t>
  </si>
  <si>
    <t>64:13:004611:121</t>
  </si>
  <si>
    <t>Договор мены квартирами от 11.11.2016г., собственность №64-64/009-64/999/001/2016-10215/3 от 18.11.2016г.</t>
  </si>
  <si>
    <t>64:13:004611:119</t>
  </si>
  <si>
    <t>Договор мены квартирами от 15.11.2016 , собственность №64-64/009-64/999/001/2016-10224/2 от 18.11.2016г.</t>
  </si>
  <si>
    <t>64:13:004611:122</t>
  </si>
  <si>
    <t>Договор мены квартирами от 11.11.2016 , собственность №64-64/009-64/999/001/2016-10520/3 от 21.11.2016г.</t>
  </si>
  <si>
    <t>64:13:130102:886</t>
  </si>
  <si>
    <t>Договор мены квартирами от 14.11.2016 , собственность №64-64/009-64/999/001/2016-10526/5 от 21.11.2016г.</t>
  </si>
  <si>
    <t>64:13:002201:245</t>
  </si>
  <si>
    <t>Договор мены квартирами от 15.11.2016 , собственность №64-64/009-64/999/001/2016-11050/1 от 25.11.2016г.</t>
  </si>
  <si>
    <t>25.11.2016г.</t>
  </si>
  <si>
    <t>64:13:004611:120</t>
  </si>
  <si>
    <t>Договор мены квартирами от 14.11.2016 , собственность №64-64/009-64/999/001/2016-13961/2 от 16.12.2016г.</t>
  </si>
  <si>
    <t>16.12.2016г.</t>
  </si>
  <si>
    <t>64:13:130102:885</t>
  </si>
  <si>
    <t>Договор мены квартирами от 14.11.2016 , собственность №64-64/009-64/999/001/2016-13969/1 от 16.12.2016г.</t>
  </si>
  <si>
    <t>64:13:002201:268</t>
  </si>
  <si>
    <t>Договор мены квартирами от 14.11.2016 , собственность №64-64/009-64/999/001/2016-13969/1 от 20.12.2016г.</t>
  </si>
  <si>
    <t>20.12.2016г.</t>
  </si>
  <si>
    <t>Закон Саратовской области от 30.10.2009 г. №155-ЗСО, акт приема-передачи от 01.12.2009 г., Собственность, № 64-64/009-64/999/001/2016-14510/1
от 22.12.2016</t>
  </si>
  <si>
    <t>Саратовская область, Ершовский район, г. Ершов, ул. Водная, уч. 67</t>
  </si>
  <si>
    <t>64:13:005301:160</t>
  </si>
  <si>
    <t>25.10.2016г.</t>
  </si>
  <si>
    <t>64-64/009-64/009/015/2016-293/2</t>
  </si>
  <si>
    <t>Саратовская область, Ершовский район, г. Ершов, ул. Курская, уч. 29</t>
  </si>
  <si>
    <t>64:13:005301:226</t>
  </si>
  <si>
    <t>16.11.2016г.</t>
  </si>
  <si>
    <t>64-64/009-64/009/016/2016-24/2</t>
  </si>
  <si>
    <t>Саратовская область, Ершовский район, г. Ершов, ул. Зерновая, уч. 72</t>
  </si>
  <si>
    <t>64:13:005301:244</t>
  </si>
  <si>
    <t>64-64/009-64/009/016/2016-54/2</t>
  </si>
  <si>
    <t>Саратовская область, Ершовский район, г. Ершов, ул. Моторная, уч. 23</t>
  </si>
  <si>
    <t>64:13:005101:79</t>
  </si>
  <si>
    <t>01.12.2016г.</t>
  </si>
  <si>
    <t>64-64/009-64/009/012/2016-294/2</t>
  </si>
  <si>
    <t>Саратовская область, Ершовский район, г. Ершов, ул. Мостовая, уч. 16</t>
  </si>
  <si>
    <t>64:13:005301:209</t>
  </si>
  <si>
    <t>09.12.2016г.</t>
  </si>
  <si>
    <t>64-64/009-64/009/016/2016-307/3</t>
  </si>
  <si>
    <t xml:space="preserve">Саратовская область, г.Ершов, ул.Космонавтов, дом 5, кв. 19 </t>
  </si>
  <si>
    <t>Постановление администрации ЕМР № 609 от 06.09.2016г.</t>
  </si>
  <si>
    <t>Договор на передачу квартиры в собственность от 29.12.1993г.</t>
  </si>
  <si>
    <t>Договор на передачу квартиры в собственность</t>
  </si>
  <si>
    <t>Рег. номер 64-64/009-64/009/010/2016/2 от 12.07.2016г.</t>
  </si>
  <si>
    <t>Рег. номер 64-64/009-64/009/010/2016-449/2 от 28.07.2016г.</t>
  </si>
  <si>
    <t>Рег. номер 64-64/009-64/009/010/2016-1742 от 05.07.2016г.</t>
  </si>
  <si>
    <t>Рег. номер 64-64/009-64/009/010/2016-34/2 от 21.06.2016г.</t>
  </si>
  <si>
    <t>Рег. номер 64-64/009-64/009/008/2016-42/2 от 05.05.2016г.</t>
  </si>
  <si>
    <t>Договор на передачу квартиры в собственность граждан</t>
  </si>
  <si>
    <t>Рег. номер 64-64-34/019/2010-353 от 04.05.2010г.</t>
  </si>
  <si>
    <t>Саратовская область, Ершовский район, г. Ершов, ул. Водная, уч. 16</t>
  </si>
  <si>
    <t>64:13:005101:105</t>
  </si>
  <si>
    <t>02.11.2016г.</t>
  </si>
  <si>
    <t>64-64/009-64/009/015/2016-384/2</t>
  </si>
  <si>
    <t>Собственность, рег. № 64-64-21/008/2005-56 от 02.03.2005</t>
  </si>
  <si>
    <t>32,3 (53,4 по техпаспорту)</t>
  </si>
  <si>
    <t>Саратовская область, г.Ершов, Мирный переулок, дом 27, кв. 1 (27/1)</t>
  </si>
  <si>
    <t>66,2 (65,4)</t>
  </si>
  <si>
    <t>Заключен договор аренды</t>
  </si>
  <si>
    <t>Безвозмездное пользование МФЦ</t>
  </si>
  <si>
    <t>Договор аренды № 1/14 от 28.04.2014г. Альваев Станислав Евгеньевич</t>
  </si>
  <si>
    <t xml:space="preserve">Саратовская область, г.Ершов, ул.К.Федина, д. 18, кв. 1 </t>
  </si>
  <si>
    <t xml:space="preserve">Саратовская область, г.Ершов, ул.К.Федина, д. 18, кв. 6 </t>
  </si>
  <si>
    <t xml:space="preserve">Саратовская область, г.Ершов, ул.Космонавтов, дом 5, кв. 51 </t>
  </si>
  <si>
    <t xml:space="preserve">Саратовская область, г.Ершов, ул. XXV съезда КПСС, д. 38, кв. 72 </t>
  </si>
  <si>
    <t xml:space="preserve">Саратовская область, г.Ершов, ул. Юбилейная, дом 6, кв. 21 </t>
  </si>
  <si>
    <t xml:space="preserve">Саратовская область, г.Ершов, ул. Юбилейная, дом 2, кв. 29 </t>
  </si>
  <si>
    <t xml:space="preserve">Саратовская область, г.Ершов, ул. Стадионная, д. 58 а, кв. 13 (специализированный жилой фонд) </t>
  </si>
  <si>
    <t>Постановление администрации ЕМР № 100 от 13.02.2017г.</t>
  </si>
  <si>
    <t>64:13:002201:238</t>
  </si>
  <si>
    <t>31.01.2017г.</t>
  </si>
  <si>
    <t>Договор мены квартирами от 11.11.2016 , собственность №64/009/2017-2 от 31.01.2017г.</t>
  </si>
  <si>
    <t>Рег.  № 64-64/001-64/009/019/2015-98/2 от 18.03.2015г.</t>
  </si>
  <si>
    <t>Рег.  № 64-64/009-64/009/019/2015-189/3 от 02.04.2015г.</t>
  </si>
  <si>
    <t>Рег. № 64-64/009-64/009/016/2016-3/2 от 11.11.2016г.</t>
  </si>
  <si>
    <t>Рег. № 64-64/009-64/009/013/2016-282/2 от 07.09.2016г.</t>
  </si>
  <si>
    <t>Рег. № 64-64/009/016/2016-390/2 от 15.12.2016г.</t>
  </si>
  <si>
    <t>Рег. № 64-64/009-64/009/016/2016-336/2 от 14.12.2016г.</t>
  </si>
  <si>
    <t>Рег. № 64/64/009-64/009/016/2016-388/2 от 15.12.2016г.</t>
  </si>
  <si>
    <t>Рег. № 64-64/009/64/009/016/2016-377/2 от 16.12.2016г.</t>
  </si>
  <si>
    <t>Рег. № 64-64/009-64/009/019/2016-143/2 от 30.12.2016г.</t>
  </si>
  <si>
    <t>Рег. № 64-64/009-64/009/016/2016-156/2 от 24.11.2016г.</t>
  </si>
  <si>
    <t>Саратовская область, г.Ершов, ул.Стадионная, д.2е, кв. 4</t>
  </si>
  <si>
    <t>64:13:005301:242-64/009/2017-1 от 10.03.2017г.</t>
  </si>
  <si>
    <t>Саратовская область, Ершовский район, г. Ершов, ул. Зерновая, уч. 50</t>
  </si>
  <si>
    <t>Саратовская область, Ершовский район, г. Ершов, ул. Зерновая, уч. 60</t>
  </si>
  <si>
    <t>64:13:005301:290-64/009/2017-1 от 07.03.2017г.</t>
  </si>
  <si>
    <t>07.03.2017г..</t>
  </si>
  <si>
    <t>10.03.2017г..</t>
  </si>
  <si>
    <t>64:13:005301:290</t>
  </si>
  <si>
    <t>64:13:005301:242</t>
  </si>
  <si>
    <t>Постановление администрации ЕМР № 250 от 26.04.2017г.</t>
  </si>
  <si>
    <t>Рег. № 64:13:004113:228-64/009/2017-2 от 02.03.2017</t>
  </si>
  <si>
    <t>Рег. № 64:13:000000-3017-64/009/2017-2 от 13.03.2017</t>
  </si>
  <si>
    <t>Рег. № 64:13:002401:653-64/009/2017-3 от 22.02.2017</t>
  </si>
  <si>
    <t>Рег. № 64-64/009-64/009/019/2016-63/2 от 29.12.2016</t>
  </si>
  <si>
    <t>Рег. № 64:13:004307:319-64/009/2017-2 от 19.04.2017</t>
  </si>
  <si>
    <t>Рег. № 64:13:005704:258-64/009/2017-1 от 09.03.2017</t>
  </si>
  <si>
    <t>Постановление администрации ЕМР № 140 от 17.03.2017г.</t>
  </si>
  <si>
    <t>Рег. № 64-64/009-64/009/016/2016-257/2 от 15.12.2016г.</t>
  </si>
  <si>
    <t>Рег. № 64/-64/009-64/009/016/2016-236/2 от 20.12.2016г.</t>
  </si>
  <si>
    <t>Рег. № 64-64/009-64/009/016/2016-188/2 от 25.11.2016г.</t>
  </si>
  <si>
    <t>Рег. № 64:13:004909:559-64/009/2017-2 от 31.01.2017г.</t>
  </si>
  <si>
    <t>64:13:004611:117</t>
  </si>
  <si>
    <t>Договор мены квартирами от 11.11.2016 , собственность №64:13?001:015177140:А:10010 от 26.06.2017г.</t>
  </si>
  <si>
    <t>Качалка-балансир "Малая"</t>
  </si>
  <si>
    <t>Саратовская область, г. Ершов, ул. Юбилейная, д. 7</t>
  </si>
  <si>
    <t>Качели на стойках дерево двойные</t>
  </si>
  <si>
    <t>Песочница "Катерок"</t>
  </si>
  <si>
    <t>Паровозик с одним вагончиком</t>
  </si>
  <si>
    <t>Детский игровой комплекс Hr.=1,2; Hr=0,9</t>
  </si>
  <si>
    <t>Саратовская область, г. Ершов, ул. Кленовая</t>
  </si>
  <si>
    <t>Сиденье для качелей резиновое с подвеской - 2 шт.</t>
  </si>
  <si>
    <t>Сиденье для качелей резиновое с подвеской 2 шт.</t>
  </si>
  <si>
    <t>25.05.2017 г.</t>
  </si>
  <si>
    <t>Постановление администрации ЕМР № 337 от 25.05.2017г., с изменениями № 476 от 30.06.2017г.</t>
  </si>
  <si>
    <t>Саратовская область, Ершовский район, г. Ершов, ул. Водная, уч. 49</t>
  </si>
  <si>
    <t>64:13:005301:140</t>
  </si>
  <si>
    <t>20.06.2017г.</t>
  </si>
  <si>
    <t>64:13:005301:140-64/009/2017-2 от 20.06.2017г.</t>
  </si>
  <si>
    <t>Саратовская область, Ершовский район, г. Ершов, ул. Гвардейская, уч. 50</t>
  </si>
  <si>
    <t>64:13:005301:92</t>
  </si>
  <si>
    <t>64:13:005301:92-64//009/2017-1 от 26.06.2017г.</t>
  </si>
  <si>
    <t>26.06.2017г.</t>
  </si>
  <si>
    <t>Рег. № 64:13:004909:42-64/009/2017-1 от 26.06.2017г.</t>
  </si>
  <si>
    <t>Постановление администрации ЕМР № 570 от 07.08.2017г.</t>
  </si>
  <si>
    <t>Собственность, рег. № 64-1.13-383.2000-471.2 от 24.12.2000</t>
  </si>
  <si>
    <t>64-1.13-383.2000-471.2 от 24.12.2000</t>
  </si>
  <si>
    <t xml:space="preserve">Собственность, рег. № 64-64-34/013/2010-268  от 29.03.2010 </t>
  </si>
  <si>
    <t xml:space="preserve">Собственность, рег № № 64-64-34/013/2010-327  от 31.03.2010 </t>
  </si>
  <si>
    <t xml:space="preserve">Собственность., рег №№ 64-64-21/017/2008-040  от 26.06.2008 </t>
  </si>
  <si>
    <t xml:space="preserve">Св-во о гос. Регистрации № 64-64-34/013/2010-287 от 29.03.2010 г . </t>
  </si>
  <si>
    <t>Распоряжение Комитета по управлению имуществом Саратовской области № 822-р от 19.08.2013, Собственность № 64-64-09/015/2014-030 от 03.04.2014г.</t>
  </si>
  <si>
    <t xml:space="preserve">Закон Саратовской области от 30.10.2009 г. №155-ЗСО, акт приема-передачи от 01.12.2009 г., Собственность, рег. № № 64-64-13-09-1558-2004-51  от 09.03.2005 </t>
  </si>
  <si>
    <t xml:space="preserve">Саратовская область, г.Ершов, ул. Л. Толстого, дом 7, кв. 8 </t>
  </si>
  <si>
    <t xml:space="preserve">Саратовская область,  г. Ершов, ул. Гагарина, дом 35  кв. 4 </t>
  </si>
  <si>
    <t xml:space="preserve">Саратовская область, г.Ершов, ул. Жданова,   д. 1 а/4 </t>
  </si>
  <si>
    <t xml:space="preserve">Саратовская область, г.Ершов, Дорожный проезд, дом 19, кв. 4 </t>
  </si>
  <si>
    <t xml:space="preserve">Саратовская область, г.Ершов, Дорожный проезд, дом 46/ 2 </t>
  </si>
  <si>
    <t>64:13:005606:78</t>
  </si>
  <si>
    <t>Собственность, № 64:13:004816:314-64/009/2017-1 от 17.08.2017</t>
  </si>
  <si>
    <t>Собственность, № 64:13:004816:315-64/009/2017-1 от 17.08.2017</t>
  </si>
  <si>
    <t>Собственность, № 64:13:004816:311-64/009/2017-1 от 17.08.2017</t>
  </si>
  <si>
    <t>Качели двойные на жеской подвеске</t>
  </si>
  <si>
    <t>Игровой комплекс</t>
  </si>
  <si>
    <t xml:space="preserve">Качалка-балансир </t>
  </si>
  <si>
    <t>Скамья</t>
  </si>
  <si>
    <t>Качели самодельные</t>
  </si>
  <si>
    <t>Качели старого образца</t>
  </si>
  <si>
    <t>Игоровой комплекс</t>
  </si>
  <si>
    <t>Песочница "Грибок"</t>
  </si>
  <si>
    <t>Песочница старого образца</t>
  </si>
  <si>
    <t>Горка старого образца</t>
  </si>
  <si>
    <t>Саратовская область, г. Ершов, ул. Мелиоративная, 4</t>
  </si>
  <si>
    <t>Саратовская область, г. Ершов, ул.  Мелиоративная, в районе дома № 50</t>
  </si>
  <si>
    <t>Саратовская область, г. Ершов, ул. К.Федина, в районе дома № 16</t>
  </si>
  <si>
    <t>Лестницы старого образца (2 шт.)</t>
  </si>
  <si>
    <t>Постановление администрации ЕМР № 622 от 28.08.2017г.</t>
  </si>
  <si>
    <t xml:space="preserve">Собственность, рег. № </t>
  </si>
  <si>
    <t xml:space="preserve">  64:13:004307:866</t>
  </si>
  <si>
    <t xml:space="preserve">Саратовская область, г.Ершов, ул.Интернациональная, дом 123, кв. № 6, помещение 1 </t>
  </si>
  <si>
    <t>Земельный участок для размещения стадиона</t>
  </si>
  <si>
    <t>Саратовская область, г. Ершов, ул. Стадионная, д. 2с</t>
  </si>
  <si>
    <t>64:13:004908:36</t>
  </si>
  <si>
    <t>18.07.2017г.</t>
  </si>
  <si>
    <t>Собственность, № 64:13:004908:36-64/009/2017-1 от 18.07.2017г.</t>
  </si>
  <si>
    <t>Саратовская область, Ершовский район, г. Ершов, ул. Дачная, д. 21</t>
  </si>
  <si>
    <t>64:13:000402:4</t>
  </si>
  <si>
    <t>08.09.2017г.</t>
  </si>
  <si>
    <t>64:13:000402:4-64//009/2017-2 от 08.09.2017г.</t>
  </si>
  <si>
    <t xml:space="preserve">  64:13:000000:3512</t>
  </si>
  <si>
    <t>Собственность, № 64:13:004816:307-64/009/2017-1  от 17.08.2017</t>
  </si>
  <si>
    <t>нет стоимости</t>
  </si>
  <si>
    <t xml:space="preserve">  64:13:000000:1042</t>
  </si>
  <si>
    <t>06.10.2017г.</t>
  </si>
  <si>
    <t>Договор мены квартирами от 14.11.2016, слбственность № 64:13:004611:125-64/009/2017-5 от 06.10.2017г.</t>
  </si>
  <si>
    <t>Саратовская область, г.Ершов, ул. Интернациональная, дом 141/6</t>
  </si>
  <si>
    <t>Сооружение(кладбище)</t>
  </si>
  <si>
    <t>25.10.2010г.</t>
  </si>
  <si>
    <t>Саратовская область, г. Ершов, в северо-восточной части г. Ершова в районе существующего кладбища</t>
  </si>
  <si>
    <t>64:13:003501:2</t>
  </si>
  <si>
    <t>64-64/009-64/999/2016-9824/1 от 16.11.2016г.</t>
  </si>
  <si>
    <t>Собственность, № 64:13:004816:308-64/009/2017-1 от 09.10.2017</t>
  </si>
  <si>
    <t>64:13:004309:23</t>
  </si>
  <si>
    <t>Собственность № 64:13:004309:23-64/009/2017-2 от 06.10.2017г.</t>
  </si>
  <si>
    <t>64:13:004309:24</t>
  </si>
  <si>
    <t>Собственность № 64:13:004309:24-64/009/2017-2 от 06.10.2017г.</t>
  </si>
  <si>
    <t>12.05.2011 г.</t>
  </si>
  <si>
    <t>40,4 (38,7 по Закону)</t>
  </si>
  <si>
    <t>64:13:003810:160</t>
  </si>
  <si>
    <t>64:13:001808:43</t>
  </si>
  <si>
    <t>64:13:002008:146</t>
  </si>
  <si>
    <t>64:13:003810:346</t>
  </si>
  <si>
    <t>Саратовская область, г.Ершов, Мирный переулок, дом 14а, кв. 1 (14а нет такого дома, в росреестре дом 14)</t>
  </si>
  <si>
    <t>Саратовская область, г.Ершов, Мирный переулок, дом 14а, кв. 3 (14а нет такого дома, в росреестре дом 14)</t>
  </si>
  <si>
    <t xml:space="preserve">  64:13:004002:180</t>
  </si>
  <si>
    <t>64:13:004611:131</t>
  </si>
  <si>
    <t>Закон Саратовской области от 30.10.2009 г. №155-ЗСО, акт приема-передачи от 01.12.2009 г.. Собственность, № 64:13:003810:709-64/009/2017-1 от 18.10.2017</t>
  </si>
  <si>
    <t>Закон Саратовской области от 30.10.2009 г. №155-ЗСО, акт приема-передачи от 01.12.2009 г., Собственность, № 64:13:003810:2362-64/009/2017-1 от 18.10.2017</t>
  </si>
  <si>
    <t xml:space="preserve">64:13:003810:2362 </t>
  </si>
  <si>
    <t>Закон Саратовской области от 30.10.2009 г. №155-ЗСО, акт приема-передачи от 01.12.2009 г., Собственность, № 64:13:003810:3084-64/009/2017-1 от 18.10.2017</t>
  </si>
  <si>
    <t xml:space="preserve">64:13:003810:3101 </t>
  </si>
  <si>
    <t>Закон Саратовской области от 30.10.2009 г. №155-ЗСО, акт приема-передачи от 01.12.2009 г., Собственность, № 64:13:003810:3101-64/009/2017-1 от 18.10.2017</t>
  </si>
  <si>
    <t xml:space="preserve">Закон Саратовской области от 30.10.2009 г. №155-ЗСО, акт приема-передачи от 01.12.2009 г., </t>
  </si>
  <si>
    <t>Закон Саратовской области от 30.10.2009 г. №155-ЗСО, акт приема-передачи от 01.12.2009 г., Собственность, № 64:13:003810:2200-64/009/2017-1 от 18.10.2017</t>
  </si>
  <si>
    <t xml:space="preserve">64:13:003810:2188 </t>
  </si>
  <si>
    <t>Закон Саратовской области от 30.10.2009 г. №155-ЗСО, акт приема-передачи от 01.12.2009 г., Собственность, № 64:13:003810:2188-64/009/2017-1 от 18.10.2017</t>
  </si>
  <si>
    <t>80,7 (36,8 по техпаспорту)</t>
  </si>
  <si>
    <t>Саратовская область, г.Ершов, ул.Стадионная, д.2е, кв.2 (прив)</t>
  </si>
  <si>
    <t>Саратовская область, г.Ершов, ул.Стадионная, д.2е, кв.23  (прив)</t>
  </si>
  <si>
    <t>Собственность, № 64:13:004611:131-64/009/2017-7 от 18.10.2017</t>
  </si>
  <si>
    <t>Закон Саратовской области от 30.10.2009 г. №155-ЗСО, акт приема-передачи от 01.12.2009 г., Собственность, № 64:13:003810:2621-64/009/2017-1 от 18.10.2017</t>
  </si>
  <si>
    <t>Закон Саратовской области от 30.10.2009 г. №155-ЗСО, акт приема-передачи от 01.12.2009 г., Собственность, № 64:13:003810:959-64/009/2017-1 от 19.10.2017</t>
  </si>
  <si>
    <t>Закон Саратовской области от 30.10.2009 г. №155-ЗСО, акт приема-передачи от 01.12.2009 г., Собственность, № 64:13:003810:2780-64/009/2017-1 от 18.10.2017</t>
  </si>
  <si>
    <t>Закон Саратовской области от 30.10.2009 г. №155-ЗСО, акт приема-передачи от 01.12.2009 г., Собственность, № 64:13:003810:2806-64/009/2017-1 от 18.10.2017</t>
  </si>
  <si>
    <t>Закон Саратовской области от 30.10.2009 г. №155-ЗСО, акт приема-передачи от 01.12.2009 г., Собственность, № 64:13:003810:1609-64/009/2017-1 от 19.10.2017</t>
  </si>
  <si>
    <t>Закон Саратовской области от 30.10.2009 г. №155-ЗСО, акт приема-передачи от 01.12.2009 г., Собственность, № 64:13:003810:1278-64/009/2017-1 от 19.10.2017</t>
  </si>
  <si>
    <t>Закон Саратовской области от 30.10.2009 г. №155-ЗСО, акт приема-передачи от 01.12.2009 г., Собственность, № 64:13:003810:1566-64/009/2017-1 от 19.10.2017</t>
  </si>
  <si>
    <t>Распоряжение Администрации МО г. Ершов № 65 от 12.05.2011г., Собственность, № 64:13:003810:1379-64/009/2017-1 от 19.10.2017</t>
  </si>
  <si>
    <t>Закон Саратовской области от 30.10.2009 г. №155-ЗСО, акт приема-передачи от 01.12.2009 г., Собственность, № 64:13:003811:274-64/009/2017-1 от 19.10.2017</t>
  </si>
  <si>
    <t>Закон Саратовской области от 30.10.2009 г. №155-ЗСО, акт приема-передачи от 01.12.2009 г., Собственность, № 64:13:003811:195-64/009/2017-1 от 19.10.2017</t>
  </si>
  <si>
    <t>Закон Саратовской области от 30.10.2009 г. №155-ЗСО, акт приема-передачи от 01.12.2009 г., Собственность, № 64:13:003811:193-64/009/2017-1 от 19.10.2017</t>
  </si>
  <si>
    <t>Закон Саратовской области от 30.10.2009 г. №155-ЗСО, акт приема-передачи от 01.12.2009 г., Собственность, № 64:13:002401:370-64/009/2017-1 от 19.10.2017</t>
  </si>
  <si>
    <t>Закон Саратовской области от 30.10.2009 г. №155-ЗСО, акт приема-передачи от 01.12.2009 г., Собственность, № 64:13:002401:566-64/009/2017-1 от 19.10.2017</t>
  </si>
  <si>
    <t>Закон Саратовской области от 30.10.2009 г. №155-ЗСО, акт приема-передачи от 01.12.2009 г., Собственность, № 64:13:002401:474-64/009/2017-1 от 19.10.2017</t>
  </si>
  <si>
    <t>Закон Саратовской области от 30.10.2009 г. №155-ЗСО, акт приема-передачи от 01.12.2009 г., Собственность, № 64:13:002401:469-64/009/2017-1 от 19.10.2017</t>
  </si>
  <si>
    <t>Закон Саратовской области от 30.10.2009 г. №155-ЗСО, акт приема-передачи от 01.12.2009 г., Собственность, № 64:13:002401:724-64/009/2017-1 от 20.10.2017</t>
  </si>
  <si>
    <t>Саратовская область, Ершовский район, г. Ершов, ул. Моторная, уч. 31</t>
  </si>
  <si>
    <t>64:13:005301:150</t>
  </si>
  <si>
    <t>10.10.2017г.</t>
  </si>
  <si>
    <t>Постановление адм. ЕМР № 769 от 18.10.2017г., собственность № 64:13:005301:150-64/009/2017-2 от 10.10.2017г.</t>
  </si>
  <si>
    <t>Саратовская область, Ершовский район, г. Ершов, ул. Моторная, уч. 61</t>
  </si>
  <si>
    <t>64:13:005301:243</t>
  </si>
  <si>
    <t>18.09.2017г.</t>
  </si>
  <si>
    <t>Постановление адм. ЕМР № 769 от 18.10.2017г., собственность № 64:13:005301:243-64/009/2017-1 от 18.09.2017г.</t>
  </si>
  <si>
    <t>Саратовская область, Ершовский район, г. Ершов, ул. Курская, уч. 21</t>
  </si>
  <si>
    <t>64:13:005101:78</t>
  </si>
  <si>
    <t>09.10.2017г.</t>
  </si>
  <si>
    <t>Постановление адм. ЕМР № 769 от 18.10.2017г., собственность № 64:13:005101:78-64/009/2017-1 от 09.10.2017г.</t>
  </si>
  <si>
    <t>Саратовская область, Ершовский район, г. Ершов, ул. Курская, уч. 34</t>
  </si>
  <si>
    <t>Саратовская область, Ершовский район, г. Ершов, ул. Курская, уч. 49</t>
  </si>
  <si>
    <t>64:13:005301:241</t>
  </si>
  <si>
    <t>13.09.2017г.</t>
  </si>
  <si>
    <t>64:13:005301:76</t>
  </si>
  <si>
    <t>Постановление адм. ЕМР № 769 от 18.10.2017г., собственность № 64:13:005301:241-64/009/2017-1 от 13.09.2017г.</t>
  </si>
  <si>
    <t>19.09.2017г.</t>
  </si>
  <si>
    <t>Постановление адм. ЕМР № 769 от 18.10.2017г., собственность № 64:13:005301:76-64/009/2017-1 от 09.10.2017г.</t>
  </si>
  <si>
    <t>Постановление администрации ЕМР № 671 от 27.09.2017г.</t>
  </si>
  <si>
    <t>Постановление администрации ЕМР № 770 от 18.10.2017г.</t>
  </si>
  <si>
    <t>Закон Саратовской области от 30.10.2009 г. №155-ЗСО, акт приема-передачи от 01.12.2009 г., Собственность, № 64:13:003810:1466-64/009/2017-1 от 19.10.2017</t>
  </si>
  <si>
    <t xml:space="preserve">64:13:003810:1379 </t>
  </si>
  <si>
    <t xml:space="preserve"> 64:13:000000:3424</t>
  </si>
  <si>
    <t xml:space="preserve">  64:13:000000:3486</t>
  </si>
  <si>
    <t>64:13:004309:221</t>
  </si>
  <si>
    <t>Саратовская область, г.Ершов, Дорожный проезд, дом 1 В (1в/1-приватизированная); 1в/2 (36,22), с кад. № 64:13:004816:38 ; 1в/3 (35,7 кв.м.) с кад. №  64:13:004816:190</t>
  </si>
  <si>
    <t>Закон Саратовской области от 30.10.2009 г. №155-ЗСО, акт приема-передачи от 01.12.2009 г., Собственность, № 64:13:005704:211-64/009/2017-1 от 31.10.2017</t>
  </si>
  <si>
    <t xml:space="preserve">Постановление администрации ЕМР №  813 от 30.10.2017г.; собственность № 64:13:002201:59-64/009/2017-1  от 09.06.2017  </t>
  </si>
  <si>
    <t>Закон Саратовской области от 30.10.2009 г. №155-ЗСО, акт приема-передачи от 01.12.2009 г., Собственность, № 64:13:002401:448-64/009/2017-1 от 31.10.2017</t>
  </si>
  <si>
    <t>Закон Саратовской области от 30.10.2009 г. №155-ЗСО, акт приема-передачи от 01.12.2009 г., Собственность, № 64:13:004307:615-64/009/2017-1 от 31.10.2017</t>
  </si>
  <si>
    <t>Закон Саратовской области от 30.10.2009 г. №155-ЗСО, акт приема-передачи от 01.12.2009 г., Собственность, № 64:13:004307:266-64/009/2017-1 от 02.11.2017</t>
  </si>
  <si>
    <t>Закон Саратовской области от 30.10.2009 г. №155-ЗСО, акт приема-передачи от 01.12.2009 г., Собственность, № 64:13:002401:456-64/009/2017-1 от 02.11.2017</t>
  </si>
  <si>
    <t>Закон Саратовской области от 30.10.2009 г. №155-ЗСО, акт приема-передачи от 01.12.2009 г., Собственность, № 64:13:002401:462-64/009/2017-1 от 02.11.2017</t>
  </si>
  <si>
    <t xml:space="preserve">64:13:003812:540 </t>
  </si>
  <si>
    <t>Закон Саратовской области от 30.10.2009 г. №155-ЗСО, акт приема-передачи от 01.12.2009 г., Собственность, № 64:13:004906:267-64/009/2017-1 от 03.11.2017</t>
  </si>
  <si>
    <t>Закон Саратовской области от 30.10.2009 г. №155-ЗСО, акт приема-передачи от 01.12.2009 г., Собственность, № 64:13:004816:266-64/009/2017-1 от 03.11.2017</t>
  </si>
  <si>
    <t>Закон Саратовской области от 30.10.2009 г. №155-ЗСО, акт приема-передачи от 01.12.2009 г., Собственность, № 64:13:004816:267-64/009/2017-1 от 03.11.2017</t>
  </si>
  <si>
    <t>Закон Саратовской области от 30.10.2009 г. №155-ЗСО, акт приема-передачи от 01.12.2009 г., Собственность, № 64:13:004816:297-64/009/2017-1 от 03.11.2017</t>
  </si>
  <si>
    <t>Закон Саратовской области от 30.10.2009 г. №155-ЗСО, акт приема-передачи от 01.12.2009 г., Собственность, № 64:13:004816:182-64/009/2017-1 от 03.11.2017</t>
  </si>
  <si>
    <t>Закон Саратовской области от 30.10.2009 г. №155-ЗСО, акт приема-передачи от 01.12.2009 г., Собственность, № 64:13:005402:76-64/009/2017-1 от 07.11.2017</t>
  </si>
  <si>
    <t>Закон Саратовской области от 30.10.2009 г. №155-ЗСО, акт приема-передачи от 01.12.2009 г., Собственность, № 64:13:005402:59-64/009/2017-1 от 03.11.2017</t>
  </si>
  <si>
    <t>Закон Саратовской области от 30.10.2009 г. №155-ЗСО, акт приема-передачи от 01.12.2009 г., Собственность, № 64:13:005702:69-64/009/2017-1 от 07.11.2017</t>
  </si>
  <si>
    <t>Закон Саратовской области от 30.10.2009 г. №155-ЗСО, акт приема-передачи от 01.12.2009 г., Собственность, № 64:13:005702:63-64/009/2017-1 от 07.11.2017</t>
  </si>
  <si>
    <t>Закон Саратовской области от 30.10.2009 г. №155-ЗСО, акт приема-передачи от 01.12.2009 г., Собственность, № 64:13:004113:310-64/009/2017-1 от 07.11.2017</t>
  </si>
  <si>
    <t>Закон Саратовской области от 30.10.2009 г. №155-ЗСО, акт приема-передачи от 01.12.2009 г., Собственность, № 64:13:002201:203-64/009/2017-1 от 07.11.2017</t>
  </si>
  <si>
    <t>Закон Саратовской области от 30.10.2009 г. №155-ЗСО, акт приема-передачи от 01.12.2009 г., Собственность, № 64:13:002201:135-64/009/2017-1 от 07.11.2017</t>
  </si>
  <si>
    <t>Закон Саратовской области от 30.10.2009 г. №155-ЗСО, акт приема-передачи от 01.12.2009 г., Собственность, № 64:13:002201:137-64/009/2017-1 от 13.11.2017</t>
  </si>
  <si>
    <t>Закон Саратовской области от 30.10.2009 г. №155-ЗСО, акт приема-передачи от 01.12.2009 г., Собственность, № 64:13:002201:134-64/009/2017-1 от 13.11.2017</t>
  </si>
  <si>
    <t>Закон Саратовской области от 30.10.2009 г. №155-ЗСО, акт приема-передачи от 01.12.2009 г., Собственность, № 64:13:000000:2712-64/009/2017-1 от 13.11.2017</t>
  </si>
  <si>
    <t>Постановление администрации ЕМР № 830 от 13.11.2017г.</t>
  </si>
  <si>
    <t>13.11.2017г.</t>
  </si>
  <si>
    <t>Закон Саратовской области от 30.10.2009 г. №155-ЗСО, акт приема-передачи от 01.12.2009 г., Собственность, № 64:13:004307:785-64/009/2017-1 от 17.11.2017</t>
  </si>
  <si>
    <t>Закон Саратовской области от 30.10.2009 г. №155-ЗСО, акт приема-передачи от 01.12.2009 г., Собственность, № 64:13:001810:157-64/009/2017-1 от 17.11.2017</t>
  </si>
  <si>
    <t>Закон Саратовской области от 30.10.2009 г. №155-ЗСО, акт приема-передачи от 01.12.2009 г., Собственность, № 64:13:001810:159-64/009/2017-1 от 17.11.2017</t>
  </si>
  <si>
    <t>Закон Саратовской области от 30.10.2009 г. №155-ЗСО, акт приема-передачи от 01.12.2009 г., Собственность, № 64:13:004307:704-64/009/2017-1 от 17.11.2017</t>
  </si>
  <si>
    <t>Закон Саратовской области от 30.10.2009 г. №155-ЗСО, акт приема-передачи от 01.12.2009 г., Собственность, № 64:13:000000:2598-64/009/2017-1 от 17.11.2017</t>
  </si>
  <si>
    <t>Постановление администрации ЕМР №  835 от 14.11.2017г.</t>
  </si>
  <si>
    <t>14.11.2017г.</t>
  </si>
  <si>
    <t xml:space="preserve">64:13:002201:144  </t>
  </si>
  <si>
    <t>Закон Саратовской области от 30.10.2009 г. №155-ЗСО, акт приема-передачи от 01.12.2009 г., Собственность, № 64:13:002201:144-64/009/2017-1 от 20.11.2017</t>
  </si>
  <si>
    <t>Закон Саратовской области от 30.10.2009 г. №155-ЗСО, акт приема-передачи от 01.12.2009 г., Собственность, № 64:13:002201:225-64/009/2017-1 от 20.11.2017</t>
  </si>
  <si>
    <t>Закон Саратовской области от 30.10.2009 г. №155-ЗСО, акт приема-передачи от 01.12.2009 г., Собственность, № 64:13:002311:52-64/009/2017-1 от 20.11.2017</t>
  </si>
  <si>
    <t xml:space="preserve">64:13:002311:52 </t>
  </si>
  <si>
    <t>Закон Саратовской области от 30.10.2009 г. №155-ЗСО, акт приема-передачи от 01.12.2009 г., Собственность, № 64:13:000000:2969-64/009/2017-1 от 20.11.2017</t>
  </si>
  <si>
    <t>Закон Саратовской области от 30.10.2009 г. №155-ЗСО, акт приема-передачи от 01.12.2009 г., Собственность, № 64:13:002310:28-64/009/2017-1 от 20.11.2017</t>
  </si>
  <si>
    <t>Закон Саратовской области от 30.10.2009 г. №155-ЗСО, акт приема-передачи от 01.12.2009 г., Собственность, № 64:13:002304:102-64/009/2017-1 от 20.11.2017</t>
  </si>
  <si>
    <t>Закон Саратовской области от 30.10.2009 г. №155-ЗСО, акт приема-передачи от 01.12.2009 г., Собственность, № 64:13:002311:65-64/009/2017-1 от 17.11.2017</t>
  </si>
  <si>
    <t>Закон Саратовской области от 30.10.2009 г. №155-ЗСО, акт приема-передачи от 01.12.2009 г., Собственность, № 64:13:000000:2894-64/009/2017-1 от 17.11.2017</t>
  </si>
  <si>
    <t>Закон Саратовской области от 30.10.2009 г. №155-ЗСО, акт приема-передачи от 01.12.2009 г., Собственность, № 64:13:002311:158-64/009/2017-1 от 17.11.2017</t>
  </si>
  <si>
    <t>Закон Саратовской области от 30.10.2009 г. №155-ЗСО, акт приема-передачи от 01.12.2009 г., Собственность, № 64:13:002301:314-64/009/2017-1 от 17.11.2017</t>
  </si>
  <si>
    <t>Закон Саратовской области от 30.10.2009 г. №155-ЗСО, акт приема-передачи от 01.12.2009 г., Собственность, № 64:13:002301:318-64/009/2017-1 от 17.11.2017</t>
  </si>
  <si>
    <t xml:space="preserve">64:13:002301:80 </t>
  </si>
  <si>
    <t>Закон Саратовской области от 30.10.2009 г. №155-ЗСО, акт приема-передачи от 01.12.2009 г., Собственность, № 64:13:002301:80-64/009/2017-1 от 17.11.2017</t>
  </si>
  <si>
    <t>Закон Саратовской области от 30.10.2009 г. №155-ЗСО, акт приема-передачи от 01.12.2009 г., Собственность, № 64:13:002303:90-64/009/2017-1 от 17.11.2017</t>
  </si>
  <si>
    <t>Закон Саратовской области от 30.10.2009 г. №155-ЗСО, акт приема-передачи от 01.12.2009 г., Собственность, № 64:13:002301:61-64/009/2017-1 от 17.11.2017</t>
  </si>
  <si>
    <t>Закон Саратовской области от 30.10.2009 г. №155-ЗСО, акт приема-передачи от 01.12.2009 г., Собственность, № 64:13:002303:141-64/009/2017-1 от 17.11.2017</t>
  </si>
  <si>
    <t>Закон Саратовской области от 30.10.2009 г. №155-ЗСО, акт приема-передачи от 01.12.2009 г., Собственность, № 64:13:002303:159-64/009/2017-1 от 17.11.2017</t>
  </si>
  <si>
    <t>Закон Саратовской области от 30.10.2009 г. №155-ЗСО, акт приема-передачи от 01.12.2009 г., Собственность, № 64:13:001810:156-64/009/2017-1 от 17.11.2017</t>
  </si>
  <si>
    <t>Постановление администрации ЕМР № 859 от 20.11.2017г.</t>
  </si>
  <si>
    <t>20.11.2017г.</t>
  </si>
  <si>
    <t>Саратовская область, г.Ершов, ул.Стадионная, д.2е, кв.16 (прив)</t>
  </si>
  <si>
    <t xml:space="preserve">64:13:005405:45 </t>
  </si>
  <si>
    <t>Закон Саратовской области от 30.10.2009 г. №155-ЗСО, акт приема-передачи от 01.12.2009 г., Собственность, № 64:13:005405:45-64/009/2017-1 от 24.11.2017</t>
  </si>
  <si>
    <t>Закон Саратовской области от 30.10.2009 г. №155-ЗСО, акт приема-передачи от 01.12.2009 г., Собственность, № 64:13:005405:47-64/009/2017-1 от 22.11.2017</t>
  </si>
  <si>
    <t>Саратовская область, г.Ершов, ул.Стадионная, д.2е, кв.22 (прив)</t>
  </si>
  <si>
    <t>Постоянное (бессрочное) пользование) МУП "Городское хозяйство"</t>
  </si>
  <si>
    <t>13.10.2017г.</t>
  </si>
  <si>
    <t>Саратовская область, г. Ершов, ул.50 лет Октября, 6аК (разрушена)</t>
  </si>
  <si>
    <t>Договор аренды МУП "Городское хозяйство"</t>
  </si>
  <si>
    <t>64:13:000000:932</t>
  </si>
  <si>
    <t>Саратовская область, г.Ершов, Мирный переулок, дом 26, кв. 1 (26/1 по Росреестру)</t>
  </si>
  <si>
    <t>Саратовская область, г.Ершов, Мирный переулок, дом 26, кв. 4 (26/4 по росреестру)</t>
  </si>
  <si>
    <t>Саратовская область, г.Ершов, Мирный переулок, дом 21,  кв. 3 ( 21/3 по Росреестру)</t>
  </si>
  <si>
    <t>Закон Саратовской области от 30.10.2009 г. №155-ЗСО, акт приема-передачи от 01.12.2009 г., Собственность, № 64:13:004817:292-64/009/2017-1 от 12.12.2017</t>
  </si>
  <si>
    <t>Саратовская область, г. Ершов, ул. Некрасова, д. 13</t>
  </si>
  <si>
    <t>Брусья параллельные</t>
  </si>
  <si>
    <t xml:space="preserve">64:13:004817:155 </t>
  </si>
  <si>
    <t>Закон Саратовской области от 30.10.2009 г. №155-ЗСО, акт приема-передачи от 01.12.2009 г., Собственность, № 64:13:004817:155-64/009/2017-1 от 12.12.2017</t>
  </si>
  <si>
    <t>Закон Саратовской области от 30.10.2009 г. №155-ЗСО, акт приема-передачи от 01.12.2009 г., Собственность, № 64:13:004817:225-64/009/2017-1 от 12.12.2017</t>
  </si>
  <si>
    <t xml:space="preserve">  64:13:004817:83 </t>
  </si>
  <si>
    <t>Закон Саратовской области от 30.10.2009 г. №155-ЗСО, акт приема-передачи от 01.12.2009 г., Собственность, № 64:13:004817:83-64/009/2017-1 от 12.12.2017</t>
  </si>
  <si>
    <t>Закон Саратовской области от 30.10.2009 г. №155-ЗСО, акт приема-передачи от 01.12.2009 г., Собственность, № 64:13:002304:123-64/009/2017-1 от 15.12.2017</t>
  </si>
  <si>
    <t>Закон Саратовской области от 30.10.2009 г. №155-ЗСО, акт приема-передачи от 01.12.2009 г., Собственность, № 64:13:002304:125-64/009/2017-1 от 15.12.2017</t>
  </si>
  <si>
    <t>Закон Саратовской области от 30.10.2009 г. №155-ЗСО, акт приема-передачи от 01.12.2009 г., Собственность, № 64:13:002304:118-64/009/2017-1 от 15.12.2017</t>
  </si>
  <si>
    <t>Закон Саратовской области от 30.10.2009 г. №155-ЗСО, акт приема-передачи от 01.12.2009 г., Собственность, № 64:13:002304:135-64/009/2017-1 от 15.12.2017</t>
  </si>
  <si>
    <t>Закон Саратовской области от 30.10.2009 г. №155-ЗСО, акт приема-передачи от 01.12.2009 г., Собственность, № 64:13:004605:104-64/009/2017-1 от 15.12.2017</t>
  </si>
  <si>
    <t>Закон Саратовской области от 30.10.2009 г. №155-ЗСО, акт приема-передачи от 01.12.2009 г., Собственность, № 64:13:002304:111-64/009/2017-1 от 14.12.2017</t>
  </si>
  <si>
    <t>Закон Саратовской области от 30.10.2009 г. №155-ЗСО, акт приема-передачи от 01.12.2009 г., Собственность, № 64:13:002304:130-64/009/2017-1 от 14.12.2017</t>
  </si>
  <si>
    <t>Закон Саратовской области от 30.10.2009 г. №155-ЗСО, акт приема-передачи от 01.12.2009 г., Собственность, № 64:13:002304:134-64/009/2017-1 от 14.12.2017</t>
  </si>
  <si>
    <t>Саратовская область, г.Ершов, ул. Ворошилова, дом 139 (приватизир)</t>
  </si>
  <si>
    <t>Закон Саратовской области от 30.10.2009 г. №155-ЗСО, акт приема-передачи от 01.12.2009 г., Собственность, № 64:13:002401:458-64/009/2017-1 от 02.11.2017</t>
  </si>
  <si>
    <t>Саратовская область, г.Ершов, ул. Молодежная, дом 15/2</t>
  </si>
  <si>
    <t>Саратовская область, г.Ершов, ул. Молодежная,   дом 1, кв. 4 (прив.)</t>
  </si>
  <si>
    <t xml:space="preserve">Саратовская область, г.Ершов, ул. Молодежная, дом 9/4 </t>
  </si>
  <si>
    <t>Саратовская область, г.Ершов, ул. Молодежная, дом 11/1</t>
  </si>
  <si>
    <t>Саратовская область, г.Ершов, ул. Молодежная, дом 17/3</t>
  </si>
  <si>
    <t>Саратовская область, г.Ершов,                                              ул. Механическая,  дом 51/1</t>
  </si>
  <si>
    <t>64:13:004002:173</t>
  </si>
  <si>
    <t>64:13:004002:274</t>
  </si>
  <si>
    <t xml:space="preserve">Саратовская область, г. Ершов, ул. Телеграфная, 19 </t>
  </si>
  <si>
    <t xml:space="preserve">  64:13:004002:172</t>
  </si>
  <si>
    <t>Песочница с теневым навесом</t>
  </si>
  <si>
    <t>Саратовская область, г. Ершов, ул. Некрасова, д. 26</t>
  </si>
  <si>
    <t>Качалка на пружине</t>
  </si>
  <si>
    <t>Качели на металлических стойках средние для гибной подвески</t>
  </si>
  <si>
    <t>Спираль вертикальная</t>
  </si>
  <si>
    <t>МУП "Ершовское"</t>
  </si>
  <si>
    <t>балансир</t>
  </si>
  <si>
    <t>Саратовская область, г. Ершов, пер. Жданова, д. 5</t>
  </si>
  <si>
    <t>песочница П-100</t>
  </si>
  <si>
    <t>карусель К-5</t>
  </si>
  <si>
    <t>качели на жесткой подвеске К-1</t>
  </si>
  <si>
    <t>горка</t>
  </si>
  <si>
    <t>песочница Бабочка</t>
  </si>
  <si>
    <t>карусель</t>
  </si>
  <si>
    <t>качалка на пружине Божья коровка</t>
  </si>
  <si>
    <t>спортивный комплекс Т-58д</t>
  </si>
  <si>
    <t>городок Г-528</t>
  </si>
  <si>
    <t>шведская стенка с турниками</t>
  </si>
  <si>
    <t>песочница П-1</t>
  </si>
  <si>
    <t>качели К-1</t>
  </si>
  <si>
    <t>горка МГ-2</t>
  </si>
  <si>
    <t>песочный дворик ПЕ-52/1</t>
  </si>
  <si>
    <t>горка МГ-1</t>
  </si>
  <si>
    <t>спортивный комплекс Т-17м</t>
  </si>
  <si>
    <t>качалка-балансир МК-20</t>
  </si>
  <si>
    <t>качалка-балансир малая</t>
  </si>
  <si>
    <t>детский игровой комплекс с тремя игровыми площадками</t>
  </si>
  <si>
    <t>качели на металлических стойках двойные</t>
  </si>
  <si>
    <t>Качалка на пружине в виде петушка</t>
  </si>
  <si>
    <t>Качели на металлических стойках двойные</t>
  </si>
  <si>
    <t>Карусель</t>
  </si>
  <si>
    <t>Горка, оборудованная защитной перекладиной</t>
  </si>
  <si>
    <t>Детский игровой комплекс</t>
  </si>
  <si>
    <t xml:space="preserve">Ганбольные воротаи сетка с баскетбольным щитом </t>
  </si>
  <si>
    <t>Детский рукоход с брусьями и шведской стенкой</t>
  </si>
  <si>
    <t>Турник детский</t>
  </si>
  <si>
    <t>Турник взрослый</t>
  </si>
  <si>
    <t>Качалка на пружине "Петушок"</t>
  </si>
  <si>
    <t>Горка нерж.Н площадки=1,2 м</t>
  </si>
  <si>
    <t>Песочница</t>
  </si>
  <si>
    <t>Домик -беседка</t>
  </si>
  <si>
    <t>Качели на металических стойках двойные,без подвесок</t>
  </si>
  <si>
    <t>Детский игровой комплекс,Н г.=1,5 (нерж.)</t>
  </si>
  <si>
    <t>Детский игровой комплекс,Н г. =1,5(нерж)</t>
  </si>
  <si>
    <t>Гимнастический городок</t>
  </si>
  <si>
    <t>Машинка с горкой</t>
  </si>
  <si>
    <t>Качалка -балансир малая</t>
  </si>
  <si>
    <t>Качалка двухместная на двух оцинкованных пружинах в виде машины</t>
  </si>
  <si>
    <t>Качели на металических стойках</t>
  </si>
  <si>
    <t>Горка</t>
  </si>
  <si>
    <t>Песочница малая</t>
  </si>
  <si>
    <t>Песочница большая</t>
  </si>
  <si>
    <t>Домик - беседка</t>
  </si>
  <si>
    <t>Игровой комплекс с горкой в виде машинки</t>
  </si>
  <si>
    <t>Детский спортивный комплекс</t>
  </si>
  <si>
    <t>Саратовская область, г. Ершов, ул. К Федина, д. 10г</t>
  </si>
  <si>
    <t>Саратовская область, г. Ершов, ул. Мелиоративная, д. 16</t>
  </si>
  <si>
    <t>Саратовская область, г. Ершов, ул. Мелиоравтиная, 45</t>
  </si>
  <si>
    <t>качели К-1ж (2 шт.)</t>
  </si>
  <si>
    <t>Саратовская область, г. Ершов, ул. Мелиоративная, д. 45, К.Федина, 10Г</t>
  </si>
  <si>
    <t>Саратовская область, г. Ершов, ул. Мелиоративная, д. 10</t>
  </si>
  <si>
    <t>Саратовская область, г. Ершов, ул. Мелиоравтивная, 10</t>
  </si>
  <si>
    <t>Саратовская область, г.Ершов, ул.Стадионная, д.2е, кв.9 (прив)</t>
  </si>
  <si>
    <t>Саратовская область, г.Ершов, ул.Стадионная, д.2е, кв.17 (прив)</t>
  </si>
  <si>
    <t>Саратовская область, г. Ершов, ул. Мелиоравтивная, 25</t>
  </si>
  <si>
    <t xml:space="preserve">карусель </t>
  </si>
  <si>
    <t>Саратовская область, г. Ершов, Элеваторный проезд, 3</t>
  </si>
  <si>
    <t>Саратовская область, г. Ершов, пер. Жданова, 5</t>
  </si>
  <si>
    <t>Саратовская область, г. Ершов, ул. Энергетиков, 1В</t>
  </si>
  <si>
    <t>Саратовская область, г. Ершов, ул. Энергетиков, 3</t>
  </si>
  <si>
    <t>Саратовская область, г. Ершов, ул. К.Федина, 10Г</t>
  </si>
  <si>
    <t>Саратовская область, г. Ершов, ул. Некрасова, 27</t>
  </si>
  <si>
    <t>Саратовская область, г. Ершов, ул. К.Федина, 16</t>
  </si>
  <si>
    <t>Саратовская область, г. Ершов, ул. К.Федина, 18</t>
  </si>
  <si>
    <t>Саратовская область, г. Ершов, ул. Мелиоративная, 48</t>
  </si>
  <si>
    <t>Саратовская область, г. Ершов, ул. Космонавтов, 25</t>
  </si>
  <si>
    <t>Саратовская область, г. Ершов, МОУ СОШ 1</t>
  </si>
  <si>
    <t>Саратовская область, г. Ершов, ул. Техническая, 16</t>
  </si>
  <si>
    <t>Саратовская область, г. Ершов, ул. Мелиоративная, 28</t>
  </si>
  <si>
    <t>Саратовская область, г. Ершов, ул. Гоголя, 1</t>
  </si>
  <si>
    <t xml:space="preserve">качели К-1ж </t>
  </si>
  <si>
    <t>Контейнеры для мусора (15 шт.)</t>
  </si>
  <si>
    <t>Саратовская область, г.Ершов, проезд Дорожный, д. 2</t>
  </si>
  <si>
    <t>64:13:004804:132</t>
  </si>
  <si>
    <t>26.12.2017г.</t>
  </si>
  <si>
    <t>Собственность № 64:13:004804:132-64/009/2017-1 от 26.12.2017г.</t>
  </si>
  <si>
    <t>Саратовская область, г.Ершов, ул. Вокзальная, д. 81</t>
  </si>
  <si>
    <t>64:13:004307:824</t>
  </si>
  <si>
    <t>64:13:002201:255</t>
  </si>
  <si>
    <t>Саратовская область, г.Ершов, ул. Гагарина, д. 19</t>
  </si>
  <si>
    <t>64:13:004301:360</t>
  </si>
  <si>
    <t xml:space="preserve">Закон Саратовской области от 30.10.2009 г. №155-ЗСО, акт приема-передачи от 01.12.2009 г., Собственность № 64:13:004301:360-64/001/2018-3  от 25.01.2018 </t>
  </si>
  <si>
    <t>Саратовская область, г. Ершов, ул. Молодежная, д. 27</t>
  </si>
  <si>
    <t xml:space="preserve">качели на металлических стойках двойные </t>
  </si>
  <si>
    <t>Саратовская область, г. Ершов, ул. Космонавтов, д. 5</t>
  </si>
  <si>
    <t>Саратовская область, г. Ершов, ул. п. Полуденный (около школы)</t>
  </si>
  <si>
    <t>Саратовская область, г. Ершов, ул. п. Прудовой (около детского сада)</t>
  </si>
  <si>
    <t>Саратовская область, г. Ершов, ул. 50 лет Октября, д. 4а</t>
  </si>
  <si>
    <t>Спортивный комплекс Т-68 д</t>
  </si>
  <si>
    <t>Комплекс "Воркаут"</t>
  </si>
  <si>
    <t>Тренажер Т-159</t>
  </si>
  <si>
    <t>Тренажер Т-156</t>
  </si>
  <si>
    <t>Скамейка С-32</t>
  </si>
  <si>
    <t>Урна с ведром У-206 с/в</t>
  </si>
  <si>
    <t>Саратовская область, г. Ершов, ул. Юбилейная, д. 2 (парк им. А.С. Пушкина)</t>
  </si>
  <si>
    <t xml:space="preserve">Игровой комплекс Г-543/1 </t>
  </si>
  <si>
    <t>Балансир МК-20</t>
  </si>
  <si>
    <t>Песочный дворик "Бабочка" ПЕ-52/1</t>
  </si>
  <si>
    <t xml:space="preserve">Качели двойные "Русич-Эконом" К-16/2 </t>
  </si>
  <si>
    <t>Столбик к О-330 - 4 шт.</t>
  </si>
  <si>
    <t>Ограждение О-330/3 д - 56 метров</t>
  </si>
  <si>
    <t>Урна с ведром У-206 с/в - 2 шт.</t>
  </si>
  <si>
    <t>Скамейка С-32 - 2 шт.</t>
  </si>
  <si>
    <t>городок Г-303</t>
  </si>
  <si>
    <t>Саратовская область, г. Ершов, ул. Мелиоративная, д. 71 (район ДШИ)</t>
  </si>
  <si>
    <t>Постановление администрации ЕМР № 103 от 09.02.2018</t>
  </si>
  <si>
    <t>Основание под спортивную площадку размером 8/11м, состоящее из: - асфальтобетонного покрытия,                                    - бордюрного камня</t>
  </si>
  <si>
    <t>Св-во о гос. регистрации права №64-АВ 673179 от 31.03.2010г.</t>
  </si>
  <si>
    <t>Земельный участок - полигон для утилизации отходов</t>
  </si>
  <si>
    <t>Саратовская область, г. Ершов, ул. Мелиоративная, 45</t>
  </si>
  <si>
    <t>Саратовска область, г.Ершов, ул. Интернациональная, 141/1</t>
  </si>
  <si>
    <t>64:13:004307:46</t>
  </si>
  <si>
    <t>64-64/009-64/009/019/2015-186/3  от 02.04.2015г.</t>
  </si>
  <si>
    <t>Саратовска область, г.Ершов, ул. Интернациональная, 141/4</t>
  </si>
  <si>
    <t>Саратовска область, г.Ершов, ул. Интернациональная, 141/5</t>
  </si>
  <si>
    <t>Саратовска область, г.Ершов, ул. Интернациональная, 141/6</t>
  </si>
  <si>
    <t xml:space="preserve">  64:13:004307:94</t>
  </si>
  <si>
    <t xml:space="preserve">№ 64-64/009-64/009/001/2015-246/2  от 03.02.2015  </t>
  </si>
  <si>
    <t xml:space="preserve">  64:13:004307:69</t>
  </si>
  <si>
    <t>№ 64-64/009-64/009/015/2015-3/4  от 02.02.2015</t>
  </si>
  <si>
    <t xml:space="preserve">  64:13:004307:27</t>
  </si>
  <si>
    <t>Саратовская область, г.Ершов, ул. Ремонтная, 2</t>
  </si>
  <si>
    <t>64:13:004610:20</t>
  </si>
  <si>
    <t>64:13:004309:16</t>
  </si>
  <si>
    <t>Собственность № 64-64/009-64/009/015/2015-5/2  от 02.02.2015</t>
  </si>
  <si>
    <t xml:space="preserve">  64:13:004309:58</t>
  </si>
  <si>
    <t>Собственность № 64-64/009-64/009/001/2015-245/2  от 03.02.2015</t>
  </si>
  <si>
    <t xml:space="preserve">  64:13:004309:59</t>
  </si>
  <si>
    <t>Саратовская область, Ершовский район, г. Ершов, ул. Интернациональная, уч. 141/1</t>
  </si>
  <si>
    <t>64:13:004309:69</t>
  </si>
  <si>
    <t xml:space="preserve">Собственность № 64-64/009-64/009/015/2015-4/2  от 02.02.2015  </t>
  </si>
  <si>
    <t>Собственность № 64-64/009-64/009/001/2015-242/2  от 03.02.2015</t>
  </si>
  <si>
    <t>Собственность 64-64/009-64/999/001/2016-927/1 от 16.03.2017</t>
  </si>
  <si>
    <t>Собственность № 64:13:004610:20-64/009/2018-1 от 30.03.2018г.</t>
  </si>
  <si>
    <t>30.03.2018г.</t>
  </si>
  <si>
    <t>Собственность № 64:13:002201:255-64/009/2018-1  от 16.02.2018г.</t>
  </si>
  <si>
    <t>Собственность № 64:13:004307:824-64/009/2018-1  от 16.02.2018г.</t>
  </si>
  <si>
    <t>Саратовская область, Ершовский район, г. Ершов, ул. Прирельсовая, д. №1</t>
  </si>
  <si>
    <t>64:13:004501:2</t>
  </si>
  <si>
    <t>Собственность, № 64:13:004501:2-64/001/2017-2 от 22.06.2017</t>
  </si>
  <si>
    <t>22.06.2017г.</t>
  </si>
  <si>
    <t>Саратовская область, Ершовский район, г. Ершов, ул. Курская, уч. 24</t>
  </si>
  <si>
    <t>64:13:005101:81</t>
  </si>
  <si>
    <t>Саратовская область, Ершовский район, г. Ершов, ул. Курская, уч. 33</t>
  </si>
  <si>
    <t>64:13:005301:220</t>
  </si>
  <si>
    <t xml:space="preserve">Постановление адм. ЕМР № 275 от 09.04.2018г., собственность 64:13:005101:81-64/009/2018-1 от 28.03.2018г. </t>
  </si>
  <si>
    <t xml:space="preserve">28.03.2018г. </t>
  </si>
  <si>
    <t>Саратовская область, Ершовский район, г. Ершов, ул. Курская, уч. 52</t>
  </si>
  <si>
    <t>64:13:005301:110</t>
  </si>
  <si>
    <t>Постановление адм. ЕМР № 275 от 09.04.2018г., собственность № 64:13:005301:110-64/009/2017-2 от 14.11.2017г.</t>
  </si>
  <si>
    <t xml:space="preserve"> 14.11.2017г.</t>
  </si>
  <si>
    <t>Саратовская область, Ершовский район, г. Ершов, ул. Курская, уч. 62</t>
  </si>
  <si>
    <t>64:13:005301:219</t>
  </si>
  <si>
    <t>Постановление адм. ЕМР № 275 от 09.04.2018г., собственность № 64:13:005301:219-64/009/2017-1 от 18.12.2017г.</t>
  </si>
  <si>
    <t>18.12.2017г.</t>
  </si>
  <si>
    <t>Саратовская область, Ершовский район, г. Ершов, ул. Зерновая, уч. 52</t>
  </si>
  <si>
    <t>64:13:005301:279</t>
  </si>
  <si>
    <t xml:space="preserve">Постановление адм. ЕМР № 275 от 09.04.2018г., собственность 64:13:005301:279-64/009/2018-1 от 15.03.2018г. </t>
  </si>
  <si>
    <t xml:space="preserve">15.03.2018г. </t>
  </si>
  <si>
    <t xml:space="preserve">Постановление адм. ЕМР № 275 от 09.04.2018г., собственность 64:13:005301:220-64/009/2017-2 от 14.11.2017г. </t>
  </si>
  <si>
    <t>Саратовская область, Ершовский район, г. Ершов, ул. Водная, уч. 47</t>
  </si>
  <si>
    <t>64:13:005301:145</t>
  </si>
  <si>
    <t xml:space="preserve">Постановление адм. ЕМР № 275 от 09.04.2018г., собственность 64:13:005301:145-64/009/2017-1 от 17.10.2017г. </t>
  </si>
  <si>
    <t>17.10.2017г.</t>
  </si>
  <si>
    <t>Саратовская область, Ершовский район, г. Ершов, ул. Монтажная, уч. 38</t>
  </si>
  <si>
    <t>64:13:005301:170</t>
  </si>
  <si>
    <t xml:space="preserve">Постановление адм. ЕМР № 275 от 09.04.2018г., собственность 64:13:005301:170-64/009/2018-1 от 22.03.2018г. </t>
  </si>
  <si>
    <t xml:space="preserve"> 22.03.2018г. </t>
  </si>
  <si>
    <t>Саратовская область, Ершовский район, г. Ершов, ул. Монтажная, уч. 74</t>
  </si>
  <si>
    <t>64:13:005301:178</t>
  </si>
  <si>
    <t xml:space="preserve">Постановление адм. ЕМР № 275 от 09.04.2018г., собственность 64:13:005301:178-64/009/2018-1 от 23.01.2018г. </t>
  </si>
  <si>
    <t>23.01.2018г.</t>
  </si>
  <si>
    <t xml:space="preserve">Постановление адм. ЕМР № 275 от 09.04.2018г., собственность 64:13:000601:122-64/009/2017-1 от 21.12.2017г. </t>
  </si>
  <si>
    <t>Саратовская область, Ершовский район, г. Ершов, ул. Заводская, уч. 34</t>
  </si>
  <si>
    <t>64:13:000601:124</t>
  </si>
  <si>
    <t>Саратовская область, Ершовский район, г. Ершов, ул. XX Партсъезда, д. 25</t>
  </si>
  <si>
    <t>64:13:005412:133</t>
  </si>
  <si>
    <t xml:space="preserve">Постановление адм. ЕМР № 275 от 09.04.2018г., собственность 64:13:005412:133-64/009/2017-2 от 13.11.2017г. </t>
  </si>
  <si>
    <t>Саратовская область, Ершовский район, г. Ершов, пер. Мирный, д. 30/4</t>
  </si>
  <si>
    <t>64:13:004818:8</t>
  </si>
  <si>
    <t xml:space="preserve">Постановление адм. ЕМР № 275 от 09.04.2018г., собственность 64:13:004818:8-64/009/2018-3 от 09.12.2017г. </t>
  </si>
  <si>
    <t>09.12.2017г.</t>
  </si>
  <si>
    <t>1230460 (в казне 1191190)</t>
  </si>
  <si>
    <t>415170,6 (в казне 958188)</t>
  </si>
  <si>
    <t>Постановление администрации ЕМР № 377 от 25.05.2018г.</t>
  </si>
  <si>
    <t>25.05.2018г.</t>
  </si>
  <si>
    <t>Постановление администрации ЕМР № 498 от 06.07.2018г.</t>
  </si>
  <si>
    <t>№ 64:13:004909:43-64/009/2018-1 от 23.01.2018г.</t>
  </si>
  <si>
    <t>№ 64:13:004909:51-64/009/2017-1 от 25.12.2017г.</t>
  </si>
  <si>
    <t>№ 64-64/009-64/009/015/2016-28/2 от 30.09.2016г.</t>
  </si>
  <si>
    <t>№ 64:13:004105:353-64/009/2017-1 от 25.10.2017г.</t>
  </si>
  <si>
    <t>№ 64-64/009-64/009/031/2015-32/2 от 02.09.2015г.</t>
  </si>
  <si>
    <t xml:space="preserve">№ 64:13:003810:1824-64/009/2017-2 от 
06.12.2017г.
</t>
  </si>
  <si>
    <t xml:space="preserve">№ 64:13:004301:360-64/009/2018-5  от 
26.02.2018г.
</t>
  </si>
  <si>
    <t xml:space="preserve">№ 64:13:000701:105-64/009/2018-2  от 
16.03.2018г.
</t>
  </si>
  <si>
    <t>№ 64:13:002401:911-64/0092018-1 от 02.07.2018г.</t>
  </si>
  <si>
    <t xml:space="preserve"> № 64-64-09/052/2014-083  от 29.12.2014г.;
№ 64-64-09/046/2013-106  от 05.09.2013г.;
64:13:005704:404-64/009/2018-2  от 22.05.2018г.
</t>
  </si>
  <si>
    <t>Саратовская область, г.Ершов, ул. Вокзальная, д. № 77, кв. 16 (3 помещения: 16/1, 16/2, 16/3 )</t>
  </si>
  <si>
    <t>№ 64:13:004909:66-64/009/2017-2 от 06.10.2017г.</t>
  </si>
  <si>
    <t>№ 64:13:004909:50-64/014/2017-2 от 12.10.2017г.</t>
  </si>
  <si>
    <t>№ 64:13:004909:56-64/009/2017-2 от 18.08.2017г.</t>
  </si>
  <si>
    <t>№ 64:13:004909:57-64/009/2017-3 от 18.10.2017г.</t>
  </si>
  <si>
    <t xml:space="preserve">Закон Саратовской области от 30.10.2009 г. №155-ЗСО, акт приема-передачи от 01.12.2009 г, собственность.№ 64-64-21/007/2005-26  от 22.02.2005  </t>
  </si>
  <si>
    <t xml:space="preserve">Собственность № 64-64-21/007/2005-2  от 07.02.2005 </t>
  </si>
  <si>
    <t>07.02.2005г.</t>
  </si>
  <si>
    <t>Собственность № 64-64-21/007/2005-3  от 07.02.2005</t>
  </si>
  <si>
    <t>Саратовская область, г.Ершов, ул. Фруктовая, дом 7, кв.3</t>
  </si>
  <si>
    <t>Постановление администрации ЕМР № 560 от 03.08.2018г.</t>
  </si>
  <si>
    <t>Саратовская область, г.Ершов, ул. Пролетарская, д. 9</t>
  </si>
  <si>
    <t>13.12.2016г.</t>
  </si>
  <si>
    <t>Машина коммунально-строительная многоцелевая МКСМ-800Н</t>
  </si>
  <si>
    <t>Постановление администрации ЕМР № 625 от 28.08.2018г.</t>
  </si>
  <si>
    <t>Год выпуска 2018, модель, номер двигателя HATZ 3М41. 1061417015065, рабочий объем двигателя - 2570,габаритные размеры 2480*1680*2220</t>
  </si>
  <si>
    <t>Светильники светодиодные  (69 шт.)</t>
  </si>
  <si>
    <t>Постановление администрации ЕМР № 626от 29.08.2018г.</t>
  </si>
  <si>
    <t>Постановление администрации ЕМР № 757 от 11.10.2018г.</t>
  </si>
  <si>
    <r>
      <t xml:space="preserve">Саратовская область, г.Ершов, ул.Космонавтов, дом  27, кв.  9 </t>
    </r>
    <r>
      <rPr>
        <sz val="10"/>
        <color rgb="FFFF0000"/>
        <rFont val="Times New Roman"/>
        <family val="1"/>
        <charset val="204"/>
      </rPr>
      <t>(старая приватизация)</t>
    </r>
  </si>
  <si>
    <r>
      <t xml:space="preserve">Саратовская область, г.Ершов, ул. Космонавтов, дом  1,  кв. 45 </t>
    </r>
    <r>
      <rPr>
        <sz val="10"/>
        <color rgb="FFFF0000"/>
        <rFont val="Times New Roman"/>
        <family val="1"/>
        <charset val="204"/>
      </rPr>
      <t>(старая приватизация)</t>
    </r>
  </si>
  <si>
    <t>Саратовская область, г.Ершов, ул.Интернациональная, дом 133, кв. № 1</t>
  </si>
  <si>
    <t>Саратовская область, г.Ершов, ул. Юбилейная, дом 3, кв. 37 (прив.)</t>
  </si>
  <si>
    <t>Саратовская область, г.Ершов, в районе ж/д № 50 по ул. Мелиоративная к жилому дому № 50 по ул. Мелиоративной</t>
  </si>
  <si>
    <t>Саратовская область, г. Ершов, от котельной №1 ул.Космонавтов №27К до жилых домов по ул. Мелиоративная, ул. Космонавтов, ул. Энергетиков</t>
  </si>
  <si>
    <t>Закон Саратовской области от 30.10.2009 г. №155-ЗСО, акт приема-передачи от 01.12.2009 г., собственность № 64:13:002301:409-64/001/2018-1 от 29.11.2018</t>
  </si>
  <si>
    <t>Саратовская область, г. Ершов, между ул. Ломоносова и ул. Октябрьская</t>
  </si>
  <si>
    <t>11.12.2018г.</t>
  </si>
  <si>
    <t>Собственность № 64:13:000000:4014-64/001/2018-2  от 11.12.2018г.</t>
  </si>
  <si>
    <t xml:space="preserve">Хозяйственное ведение МУП "Городское хозяйство", договор о закрплении муниципального имущества на праве хозяйственного ведения № 1 от 16.06.2009г. </t>
  </si>
  <si>
    <t>Заключен договор аренды с МУП "Ершовское", договор аренды №1-МО от 21.08.2017</t>
  </si>
  <si>
    <t>Сооружение - пешеходный мост</t>
  </si>
  <si>
    <t>Нежилое здание - котельная № 14 (не действует как котельная)</t>
  </si>
  <si>
    <t xml:space="preserve">3-х квартирный жилой дом </t>
  </si>
  <si>
    <r>
      <t xml:space="preserve">Квартира в жилом доме </t>
    </r>
    <r>
      <rPr>
        <sz val="10"/>
        <color rgb="FFFF0000"/>
        <rFont val="Times New Roman"/>
        <family val="1"/>
        <charset val="204"/>
      </rPr>
      <t>(специализированный жилищный фонд)</t>
    </r>
  </si>
  <si>
    <t>64-64-21/038/2008-489</t>
  </si>
  <si>
    <t>64:13:004906:66</t>
  </si>
  <si>
    <t>64:13:004307:238</t>
  </si>
  <si>
    <t xml:space="preserve">  64:13:004002:186</t>
  </si>
  <si>
    <t>64:13:000000:3353</t>
  </si>
  <si>
    <t xml:space="preserve">  64:13:005711:48</t>
  </si>
  <si>
    <t xml:space="preserve">64:13:003810:709 </t>
  </si>
  <si>
    <t xml:space="preserve">64:13:003810:3084 </t>
  </si>
  <si>
    <t xml:space="preserve">64:13:003810:2200 </t>
  </si>
  <si>
    <t>64:13:003810:2718 (ГКН), сведения отсутствуют (ЕГРП)</t>
  </si>
  <si>
    <t xml:space="preserve">64:13:003810:2780 </t>
  </si>
  <si>
    <t xml:space="preserve">  64:13:003810:2806 </t>
  </si>
  <si>
    <t xml:space="preserve">64:13:003810:2621 </t>
  </si>
  <si>
    <t xml:space="preserve">  64:13:003810:1566 </t>
  </si>
  <si>
    <t xml:space="preserve">64:13:003810:1609 </t>
  </si>
  <si>
    <t xml:space="preserve">64:13:003810:1278 </t>
  </si>
  <si>
    <t xml:space="preserve">64:13:003810:1466 </t>
  </si>
  <si>
    <t xml:space="preserve">  64:13:003810:959 </t>
  </si>
  <si>
    <t xml:space="preserve">64:13:003811:274 </t>
  </si>
  <si>
    <t xml:space="preserve">64:13:003811:195 </t>
  </si>
  <si>
    <t xml:space="preserve">64:13:003811:193 </t>
  </si>
  <si>
    <t xml:space="preserve">64:13:002401:448 </t>
  </si>
  <si>
    <t xml:space="preserve">64:13:002401:462 </t>
  </si>
  <si>
    <t xml:space="preserve">64:13:002401:458 </t>
  </si>
  <si>
    <t xml:space="preserve">64:13:002401:456 </t>
  </si>
  <si>
    <t xml:space="preserve">64:13:002401:566 </t>
  </si>
  <si>
    <t xml:space="preserve">64:13:002401:474 </t>
  </si>
  <si>
    <t xml:space="preserve">64:13:002401:469 </t>
  </si>
  <si>
    <t xml:space="preserve">64:13:002401:370 </t>
  </si>
  <si>
    <t xml:space="preserve">64:13:002401:724 </t>
  </si>
  <si>
    <t xml:space="preserve">64:13:005704:211 </t>
  </si>
  <si>
    <t xml:space="preserve">64:13:004307:615 </t>
  </si>
  <si>
    <t xml:space="preserve">64:13:004307:266 </t>
  </si>
  <si>
    <t>64:13:004909:41</t>
  </si>
  <si>
    <t>64:13:004909:45</t>
  </si>
  <si>
    <t>64:13:004909:48</t>
  </si>
  <si>
    <r>
      <t xml:space="preserve">  </t>
    </r>
    <r>
      <rPr>
        <sz val="10"/>
        <rFont val="Times New Roman"/>
        <family val="1"/>
        <charset val="204"/>
      </rPr>
      <t>64:13:004906:512</t>
    </r>
  </si>
  <si>
    <t>64:13:004906:515</t>
  </si>
  <si>
    <t xml:space="preserve">64:13:004906:267 </t>
  </si>
  <si>
    <t>64:13:004810:133</t>
  </si>
  <si>
    <t xml:space="preserve">64:13:004816:266 </t>
  </si>
  <si>
    <t xml:space="preserve">64:13:004816:267 </t>
  </si>
  <si>
    <t xml:space="preserve">64:13:004816:128 </t>
  </si>
  <si>
    <t xml:space="preserve">64:13:004816:297 </t>
  </si>
  <si>
    <t xml:space="preserve">  64:13:004816:182 </t>
  </si>
  <si>
    <t xml:space="preserve">64:13:005402:59 </t>
  </si>
  <si>
    <t xml:space="preserve">64:13:005402:76 </t>
  </si>
  <si>
    <t xml:space="preserve">64:13:005702:69 </t>
  </si>
  <si>
    <t xml:space="preserve">64:13:005702:63 </t>
  </si>
  <si>
    <t>64:13:004113:438</t>
  </si>
  <si>
    <t xml:space="preserve">64:13:004113:310 </t>
  </si>
  <si>
    <t xml:space="preserve">64:13:002201:203 </t>
  </si>
  <si>
    <t xml:space="preserve">64:13:002201:135 </t>
  </si>
  <si>
    <t xml:space="preserve">64:13:002201:137 </t>
  </si>
  <si>
    <t xml:space="preserve">64:13:002201:134 </t>
  </si>
  <si>
    <t xml:space="preserve">64:13:000000:2712 </t>
  </si>
  <si>
    <t xml:space="preserve">64:13:002201:225 </t>
  </si>
  <si>
    <t>64:13:002209:103</t>
  </si>
  <si>
    <t xml:space="preserve">64:13:000000:2969 </t>
  </si>
  <si>
    <t xml:space="preserve">64:13:002304:102 </t>
  </si>
  <si>
    <t xml:space="preserve">64:13:002311:65 </t>
  </si>
  <si>
    <t xml:space="preserve">64:13:000000:2894 </t>
  </si>
  <si>
    <t xml:space="preserve">64:13:002311:158 </t>
  </si>
  <si>
    <t xml:space="preserve">64:13:002301:314 </t>
  </si>
  <si>
    <t xml:space="preserve">  64:13:002301:318 </t>
  </si>
  <si>
    <t xml:space="preserve">64:13:002303:90 </t>
  </si>
  <si>
    <t xml:space="preserve">64:13:002301:61 </t>
  </si>
  <si>
    <t xml:space="preserve">64:13:002303:141 </t>
  </si>
  <si>
    <t xml:space="preserve">64:13:002303:159 </t>
  </si>
  <si>
    <t xml:space="preserve">64:13:004307:785 </t>
  </si>
  <si>
    <t xml:space="preserve">64:13:004307:704 </t>
  </si>
  <si>
    <t xml:space="preserve">64:13:000000:2598 </t>
  </si>
  <si>
    <t xml:space="preserve">64:13:001810:156 </t>
  </si>
  <si>
    <t xml:space="preserve">64:13:001810:157 </t>
  </si>
  <si>
    <t xml:space="preserve">64:13:001810:159 </t>
  </si>
  <si>
    <t xml:space="preserve">64:13:005405:47 </t>
  </si>
  <si>
    <t xml:space="preserve">64:13:004817:292 </t>
  </si>
  <si>
    <t xml:space="preserve">  64:13:004817:225 </t>
  </si>
  <si>
    <t xml:space="preserve">  64:13:004810:130 (ГКН, сведения ЕГРН оттуствуют)</t>
  </si>
  <si>
    <t xml:space="preserve">  64:13:004810:86 (ГКН, сведения ЕГРН оттуствуют)</t>
  </si>
  <si>
    <t>64:13:004810:102 (ГКН, сведения ЕГРН оттуствуют)</t>
  </si>
  <si>
    <t xml:space="preserve">  64:13:004810:109 (ГКН, сведения ЕГРН оттуствуют)</t>
  </si>
  <si>
    <t xml:space="preserve">  64:13:005009:49 (ГКН, сведения ЕГРН оттуствуют)</t>
  </si>
  <si>
    <t>64:13:001504:55 (ГКН), сведения отсутствуют (ЕГРП)</t>
  </si>
  <si>
    <t xml:space="preserve">64:13:000000:703 (ГКН), сведения отсутствуют (ЕГРП </t>
  </si>
  <si>
    <t xml:space="preserve">64:13:004605:104 </t>
  </si>
  <si>
    <t xml:space="preserve">64:13:005007:70 (ГКН), сведения отсутствуют (ЕГРП </t>
  </si>
  <si>
    <t xml:space="preserve">64:13:004816:311 </t>
  </si>
  <si>
    <t xml:space="preserve">64:13:004816:314 </t>
  </si>
  <si>
    <t xml:space="preserve">64:13:004816:315  </t>
  </si>
  <si>
    <t xml:space="preserve">64:13:004816:307 </t>
  </si>
  <si>
    <t xml:space="preserve">64:13:004816:308 </t>
  </si>
  <si>
    <t xml:space="preserve">64:13:002304:125 </t>
  </si>
  <si>
    <t xml:space="preserve">64:13:002304:134 </t>
  </si>
  <si>
    <t xml:space="preserve">64:13:002304:135 </t>
  </si>
  <si>
    <t xml:space="preserve">64:13:002304:130 </t>
  </si>
  <si>
    <t xml:space="preserve">64:13:002304:111 </t>
  </si>
  <si>
    <t xml:space="preserve">64:13:002304:123 </t>
  </si>
  <si>
    <t xml:space="preserve">64:13:002304:118 </t>
  </si>
  <si>
    <t xml:space="preserve">  64:13:000000:2742</t>
  </si>
  <si>
    <t xml:space="preserve">  64:13:004804:130</t>
  </si>
  <si>
    <t xml:space="preserve">  64:13:004804:129</t>
  </si>
  <si>
    <t>Саратовская область, Ершовский район, г. Ершов, ул. Зерновая, уч. 47</t>
  </si>
  <si>
    <t>64:13:005301:229</t>
  </si>
  <si>
    <t>14.08.2018г.</t>
  </si>
  <si>
    <t>Постановление адм. ЕМР № 1067 от 18.12.2018г., собственность № 64:13:005301:229-64/009/2018-1</t>
  </si>
  <si>
    <t>Саратовская область, Ершовский район, г. Ершов, ул. Водная, уч. 72</t>
  </si>
  <si>
    <t>64:13:005301:251</t>
  </si>
  <si>
    <t>Постановление адм. ЕМР № 1067 от 18.12.2018г., собственность № 64:13:005301:251-64/009/2018-2</t>
  </si>
  <si>
    <t>20.08.2018г.</t>
  </si>
  <si>
    <t>Саратовская область, Ершовский район, г. Ершов, ул. Курская, уч. 19</t>
  </si>
  <si>
    <t>64:13:005101:77</t>
  </si>
  <si>
    <t xml:space="preserve">Постановление адм. ЕМР № 1067 от 18.12.2018г., собственность № 64:13:005101:77-64/009/2018-1 </t>
  </si>
  <si>
    <t>25.09.2018г.</t>
  </si>
  <si>
    <t>Саратовская область, Ершовский район, г. Ершов, ул. Курская, уч. 56</t>
  </si>
  <si>
    <t>64:13:005301:108</t>
  </si>
  <si>
    <t>13.08.2018г.</t>
  </si>
  <si>
    <t xml:space="preserve">Постановление адм. ЕМР № 1067 от 18.12.2018г., собственность № 64:13:005301:108-64/009/2018-1 </t>
  </si>
  <si>
    <t>Саратовская область, Ершовский район, г. Ершов, ул. Курская, уч. 57</t>
  </si>
  <si>
    <t>64:13:005301:77</t>
  </si>
  <si>
    <t xml:space="preserve">Постановление адм. ЕМР № 1067 от 18.12.2018г., собственность № 64:13:005301:77-64/009/2018-1 </t>
  </si>
  <si>
    <t>06.09.2018г.</t>
  </si>
  <si>
    <t>Саратовская область, Ершовский район, г. Ершов, ул. Монтажная, уч. 31</t>
  </si>
  <si>
    <t>64:13:005301:193</t>
  </si>
  <si>
    <t>Постановление адм. ЕМР № 1067 от 18.12.2018г., собственность № 64:13:005301:193-64/009/2018-1</t>
  </si>
  <si>
    <t>15.11.2018г.</t>
  </si>
  <si>
    <t>Саратовская область, Ершовский район, г. Ершов, ул. Монтажная, уч. 45</t>
  </si>
  <si>
    <t>64:13:005301:144</t>
  </si>
  <si>
    <t>Постановление адм. ЕМР № 1067 от 18.12.2018г., собственность № 64:13:005301:144-64/009/2018-1</t>
  </si>
  <si>
    <t>31.08.2018г.</t>
  </si>
  <si>
    <t>Постановление администрации ЕМР № 1065 от 18.12.2018г., Собственность № 64-64/009-64/999/001/2016-13573/2  от 13.12.2016г.</t>
  </si>
  <si>
    <t>Постановление администрации ЕМР № 1065 от 18.12.2018г., Собственность № 64-64/009-64/999/001/2016-9825/2  от 16.11.2016г.</t>
  </si>
  <si>
    <t>Саратовская область, г.Ершов, ул. 2 км Пугачевской ветки  д. 7/3</t>
  </si>
  <si>
    <t>64:13:005631:61</t>
  </si>
  <si>
    <t>Саратовская область, г.Ершов, ул. Рабочая, дом 45, кв. 6 (прив.?)</t>
  </si>
  <si>
    <t>Земельный участок - для размещения кладбищ</t>
  </si>
  <si>
    <t>Саратовская область, Ершовский район, г. Ершов, ул. 25 съезда Партии</t>
  </si>
  <si>
    <t>64:13:004119:93</t>
  </si>
  <si>
    <t>Постановление администрации ЕМР № 36 от 22.01.2019г., собственность № 64:13:004119:93-64/009/2019-1 от 10.01.2019г.</t>
  </si>
  <si>
    <t>10.01.2019г.</t>
  </si>
  <si>
    <t>64:13:004201:143</t>
  </si>
  <si>
    <t>Постановление администрации ЕМР №11 от 15.01.2019г., собственность № 64:13:004201:143-64/001/2019-1 от 29.01.2019г.</t>
  </si>
  <si>
    <t>29.01.2019г..</t>
  </si>
  <si>
    <t>64:13:004201:144</t>
  </si>
  <si>
    <t>Постановление администрации ЕМР №11 от 15.01.2019г., собственность № 64:13:004201:144-64/001/2019-1 от 30.01.2019г.</t>
  </si>
  <si>
    <t xml:space="preserve">Саратовская область, г.Ершов, ул.им. Некрасова, дом 21, кв. 8, пом. 1 </t>
  </si>
  <si>
    <t>64:13:002301:409</t>
  </si>
  <si>
    <t xml:space="preserve">Постановление администрации ЕМР № 27 от 21.01.2019г., </t>
  </si>
  <si>
    <t>21.01.2019г.</t>
  </si>
  <si>
    <t>Договор мены квартирами от 15.11.2016</t>
  </si>
  <si>
    <t>64:13:004816:338</t>
  </si>
  <si>
    <t>Закон Саратовской области от 30.10.2009 г. №155-ЗСО, акт приема-передачи от 01.12.2009 г., собственность № 64:13:004816:338-64/001/2019-1 от 12.02.2019</t>
  </si>
  <si>
    <t>Саратовская область, г.Ершов, Мирный переулок, дом 24/1 (прив)</t>
  </si>
  <si>
    <t>64:13:005401:51</t>
  </si>
  <si>
    <t>Саратовская область, г. Ершов, ул. Железнодорожная, в районе д. 17</t>
  </si>
  <si>
    <t>64:13:004906:535</t>
  </si>
  <si>
    <t>Закон Саратовской области от 30.10.2009 г. №155-ЗСО, акт приема-передачи от 01.12.2009 г., собственность</t>
  </si>
  <si>
    <t xml:space="preserve">Автомобиль для ритуальных услуг (катафалк) на базе автомобиля ГАЗ-27057 </t>
  </si>
  <si>
    <t xml:space="preserve">Год выпуска - 2019, ПТС серия 52 № РВ 767331 от 19.04.2019г., VIN - XUJ3035RMK0000018, цвет кузова - белый. </t>
  </si>
  <si>
    <t>Постановление администрации ЕМР № 348 от 25.04.2019г.</t>
  </si>
  <si>
    <t>25.04.2019г.</t>
  </si>
  <si>
    <t>Саратовская область, г.Ершов, ул. Гагарина,  дом 23 кв. 4 (прив)</t>
  </si>
  <si>
    <t xml:space="preserve">Автотранспортное средство - КАМАЗ 35511, грузовой самосвал, </t>
  </si>
  <si>
    <t>Постановление адмнистрации ЕМР от 26.06.2018 № 466</t>
  </si>
  <si>
    <t xml:space="preserve">Постановление адмнистрации ЕМР от </t>
  </si>
  <si>
    <t>Саратовская область, г.Ершов, ул. Телеграфная, 20</t>
  </si>
  <si>
    <t>год изготовления - 1983, модель № двигателя 518100, шасси (рама) 144359, кузов № 447878, цвет кузова - желтый, регистрирующий знак В 621 ТО 65</t>
  </si>
  <si>
    <t>ГАЗ 31105-501</t>
  </si>
  <si>
    <t>Год выпуска 2006, гос.номер В700РО</t>
  </si>
  <si>
    <t>Саратовская область, Ершовский район, г. Ершов, ул. Курская, уч. 37</t>
  </si>
  <si>
    <t>64:13:005301:99</t>
  </si>
  <si>
    <t>Постановление адм. ЕМР № 459 от 05.06.2019г., собственность № 64:13:005301:99-64/009/2019-2 от 30.05.2019г.</t>
  </si>
  <si>
    <t>Саратовская область, г.Ершов, ул. Некрасова, д. 19 А</t>
  </si>
  <si>
    <t xml:space="preserve">  64:13:002202:91</t>
  </si>
  <si>
    <r>
      <t xml:space="preserve">Постановление администрации ЕМР № 459 от 05.06.2019г., </t>
    </r>
    <r>
      <rPr>
        <sz val="8"/>
        <color rgb="FF00B050"/>
        <rFont val="Times New Roman"/>
        <family val="1"/>
        <charset val="204"/>
      </rPr>
      <t>Собственность № 64-64/009-64/999/001/2016-9825/2  от 16.11.2016г.</t>
    </r>
  </si>
  <si>
    <t>Саратовская область, Ершовский район, г. Ершов, ул. Зерновая, уч. 36</t>
  </si>
  <si>
    <t>64:13:005301:214</t>
  </si>
  <si>
    <t>Постановление адм. ЕМР № 459 от 05.06.2019г., собственность № 64:13:005301:214-64/009/2019-1</t>
  </si>
  <si>
    <t>Саратовская область, Ершовский район, г. Ершов, ул. Зерновая, уч. 46</t>
  </si>
  <si>
    <t>64:13:005301:168</t>
  </si>
  <si>
    <t>Постановление адм. ЕМР № 459 от 05.06.2019г., собственность № 64:13:005301:168-64/009/2019-2</t>
  </si>
  <si>
    <t>24.04.2019г.</t>
  </si>
  <si>
    <t>06.02.2019г.</t>
  </si>
  <si>
    <t>Саратовская область, Ершовский район, г. Ершов, ул. Гвардейская, уч. 27</t>
  </si>
  <si>
    <t>64:13:005301:156</t>
  </si>
  <si>
    <t>12.03.2019г</t>
  </si>
  <si>
    <t>Постановление адм. ЕМР № 459 от 05.06.2019г., собственность № 64:13:005301:156-64/009/2019-2</t>
  </si>
  <si>
    <t>Саратовская область, Ершовский район, г. Ершов, ул. Монтажная, уч. 34</t>
  </si>
  <si>
    <t>64:13:005301:167</t>
  </si>
  <si>
    <t>Постановление адм. ЕМР № 459 от 05.06.2019г., собственность № 64:13:005301:167-64/009/2019-1</t>
  </si>
  <si>
    <t>Саратовская область, Ершовский район, г. Ершов, ул. Монтажная, уч. 53</t>
  </si>
  <si>
    <t>64:13:005301:136</t>
  </si>
  <si>
    <t>04.03.2019г.</t>
  </si>
  <si>
    <t>Постановление адм. ЕМР № 459 от 05.06.2019г., собственность № 64:13:005301:136-64/009/2019-1</t>
  </si>
  <si>
    <t>Саратовская область, Ершовский район, г. Ершов, ул. Монтажная, уч. 54</t>
  </si>
  <si>
    <t>64:13:005301:239</t>
  </si>
  <si>
    <t>28.01.2019г.</t>
  </si>
  <si>
    <t>Постановление адм. ЕМР № 459 от 05.06.2019г., собственность № 64:13:005301:239-64/009/2019-2</t>
  </si>
  <si>
    <t>Саратовская область, Ершовский район, г. Ершов, ул. Моторная, уч. 41</t>
  </si>
  <si>
    <t>64:13:005301:131</t>
  </si>
  <si>
    <t>08.04.2019г.</t>
  </si>
  <si>
    <t>Постановление адм. ЕМР № 459 от 05.06.2019г., собственность № 64:13:005301:131-64/009/2019-1</t>
  </si>
  <si>
    <t>Саратовская область, Ершовский район, г. Ершов, ул. Моторная, уч. 57</t>
  </si>
  <si>
    <t>64:13:005301:148</t>
  </si>
  <si>
    <t>Постановление адм. ЕМР № 459 от 05.06.2019г., собственность № 64:13:005301:148-64/009/2019-3</t>
  </si>
  <si>
    <t>29.04.2019г.</t>
  </si>
  <si>
    <t>30.05.2019г.</t>
  </si>
  <si>
    <t>Экран летнего кинотеатра (7x4м) - 1 шт;односкатный навес 5м*7м – 1 шт.;двухскатный навес 6м*6м – 1 шт.;сценический подиум – 1 шт.; уличные стулья – 80 шт.</t>
  </si>
  <si>
    <t>Постановление администрации ЕМР № 140 от 22.02.2019г.</t>
  </si>
  <si>
    <t>Мультимедийный проектор  Nec РА903</t>
  </si>
  <si>
    <t>22.02.2019г.</t>
  </si>
  <si>
    <t>Компьютер управления (ноутбук) LENOVO Idea Pad 320</t>
  </si>
  <si>
    <t>Саратовская область, г.Ершов, Мирный переулок, дом 21,  кв. 3 ( 21/3 по Росреестру) (прив)</t>
  </si>
  <si>
    <t>Договор мены квартирами от 14.11.2016</t>
  </si>
  <si>
    <t>64:13:002201:272</t>
  </si>
  <si>
    <r>
      <t>Саратовская область, г.Ершов, ул.Космонавтов, дом 5, кв. 54</t>
    </r>
    <r>
      <rPr>
        <sz val="10"/>
        <color rgb="FFFF0000"/>
        <rFont val="Times New Roman"/>
        <family val="1"/>
        <charset val="204"/>
      </rPr>
      <t xml:space="preserve"> (старая приватизация)</t>
    </r>
  </si>
  <si>
    <t>Саратовская область, г.Ершов, ул.Мелиоративная,  д. 50, кв.18 (прив.)</t>
  </si>
  <si>
    <t>Саратовская область, г.Ершов, ул. 2 км Пугачевской ветки  д. 7/1 (прив.)</t>
  </si>
  <si>
    <t>Саратовская область, г.Ершов, ул. К.Федина,  дом 1, кв.  3 (прив.)</t>
  </si>
  <si>
    <t>Саратовская область, г.Ершов, ул.Стадионная, д.2а, кв.11 (прив.)</t>
  </si>
  <si>
    <t>Саратовская область,  г. Ершов, ул. Школьная,  дом 13а, кв. 1  ком. 5 (прив.)</t>
  </si>
  <si>
    <t>Нежилое здание- котельная № 10</t>
  </si>
  <si>
    <t>Саратовская область, г.Ершов,Дорожный проезд, д. 23К</t>
  </si>
  <si>
    <t xml:space="preserve">  64:13:004816:115</t>
  </si>
  <si>
    <t xml:space="preserve">Собственность № 64-64-34/009/2009-098  от 02.03.2009 </t>
  </si>
  <si>
    <t>02.03.2009 г.</t>
  </si>
  <si>
    <t xml:space="preserve">  64:13:000000:3359</t>
  </si>
  <si>
    <t xml:space="preserve"> </t>
  </si>
  <si>
    <t xml:space="preserve">64:13:000000:3017 </t>
  </si>
  <si>
    <t xml:space="preserve">64:13:003810:811 </t>
  </si>
  <si>
    <t>Саратовская область, г.Ершов, ул.Космонавтов, дом  27, кв.  9 (прив)</t>
  </si>
  <si>
    <t>Саратовская область, г.Ершов, ул. Рабочая, дом 45, кв. 6 (прив.)</t>
  </si>
  <si>
    <t>Уличные светодиодные светильники "Энерголед" (92 шт.)</t>
  </si>
  <si>
    <t>19.07.2019г.</t>
  </si>
  <si>
    <t>Постановление администрации ЕМР № 635 от 19.07.2019г.</t>
  </si>
  <si>
    <t>Уличный светодиодный светильник "Энерголед" (1 шт.)</t>
  </si>
  <si>
    <t>Распоряжение администрации ЕМР № 528-р от 31.07.2019г.</t>
  </si>
  <si>
    <t>Автономный источник теплоснабжения на газообразном топливе, состоящий из:                          - Газопровод подземный (258,5м);                                   - Газопровод надземный (18м);             - Котел газовый MICRO New NR 250;  - Газорегулирующий шкафной пункт ГРПШ-10 МС;                                       - Насос циркуляционный UPS-50/18F; - Бак расширительный напольный, со сменной мембраной, емкость Джилекс 300 л;                                                       - Бак из полиэтилена AquatechATV-200, полезный объем 205 л</t>
  </si>
  <si>
    <t xml:space="preserve">  64:13:004604:76 (ГКН), сведения отсутствуют (ЕГРП)</t>
  </si>
  <si>
    <t>64:13:000000:4014</t>
  </si>
  <si>
    <t>Сооружение - пешеходные дорожки</t>
  </si>
  <si>
    <t>Саратовская область, г. Ершов, ул. Мелиоративная (от площади им. Кузнецова до ул. Телеграфная), ул. Юбилейная-Некрасова-Космонавтов-Мелиоративная, в районе д. 18</t>
  </si>
  <si>
    <t>Постановление администрации ЕМР № 624 от 15.07.2019г.</t>
  </si>
  <si>
    <t>64:13:004810:102</t>
  </si>
  <si>
    <t>Саратовская область, г.Ершов, ул. Молодежная, дом 15/2 (прив.)</t>
  </si>
  <si>
    <t>Закон Саратовской области от 30.10.2009 г. №155-ЗСО, акт приема-передачи от 01.12.2009 г., Собственность, № 64:13:004810:102-64/009/2019-1 от 22.08.2019</t>
  </si>
  <si>
    <t>64:13:005002:37</t>
  </si>
  <si>
    <t>Постановление ВС РФ от 27.12.1991г. № 3020-1, собственность №64:13:005002:37-64/001/2019-1 от 21.08.2019г.</t>
  </si>
  <si>
    <t>Постановление ВС РФ от 27.12.1991г. № 3020-1, собственность №64:13:005002:36-64/001/2019-1 от 21.08.2019г.</t>
  </si>
  <si>
    <t>21.08.2019г.</t>
  </si>
  <si>
    <t>64:13:005002:36</t>
  </si>
  <si>
    <t>Сооружение -воинское захоронение</t>
  </si>
  <si>
    <t>Саратовская область, Ершовский район, г. Ершов, сквер им.Кирова</t>
  </si>
  <si>
    <t>Постановление администрации ЕМР № 838 от 18.09.2019г.</t>
  </si>
  <si>
    <t xml:space="preserve">Постановление администрации ЕМР № 838 от </t>
  </si>
  <si>
    <t>№ п/п</t>
  </si>
  <si>
    <t>Кадастровый номер земельного участка</t>
  </si>
  <si>
    <t>Категория земель</t>
  </si>
  <si>
    <t>Адрес земельного участка (местоположение)</t>
  </si>
  <si>
    <t>Наименование землепользователя, с указанием вида права или обременения (постоянное (бессрочное) пользование, аренда,в  том числе, на срок менее года)</t>
  </si>
  <si>
    <t>Площадь земельного участка</t>
  </si>
  <si>
    <t xml:space="preserve">  Земли населенных пунктов</t>
  </si>
  <si>
    <t xml:space="preserve">  Земли сельскохозяйственного назначения</t>
  </si>
  <si>
    <t>__</t>
  </si>
  <si>
    <t>Право аренды МУП "Городское хозяйство"</t>
  </si>
  <si>
    <t>Саратовская область, Ершовский район, Декабристское МО, автоподъезд к п.Новый от автомобильной дороги "Энгельс-Ершов_Озинки-гр.Казахстана"</t>
  </si>
  <si>
    <t>Саратовская область, Ершовский район, автоподъезд к с.Большеузенка от автомобильной дороги "Энгельс-Ершов-Озинки-гр.Казахстана"</t>
  </si>
  <si>
    <t>Саратовская область, г.Ершов, ул.Советская, д.14</t>
  </si>
  <si>
    <t>Саратовская область, г.Ершов, ул. им. Некрасова., д.28К</t>
  </si>
  <si>
    <t>Саратовская область, г.Ершов, ул.Интернациональная,26</t>
  </si>
  <si>
    <t>Саратовская область, г.Ершов, ул.Моторная,32</t>
  </si>
  <si>
    <t>Саратовская область, г.Ершов, ул.Моторная,60</t>
  </si>
  <si>
    <t>Саратовская область, г.Ершов, ул.Механическая,30</t>
  </si>
  <si>
    <t>Саратовская область, г.Ершов ул. 2 км. Пугачевской ветки, д. 6/1</t>
  </si>
  <si>
    <t>Саратовская область, Ершовский район, ОПХ "Ершовское" Д/О "Ветелка", уч.36</t>
  </si>
  <si>
    <t>Саратовская область, г.Ершов, ул.Юбилейная, д.№63</t>
  </si>
  <si>
    <t>Саратовская область, г.Ершов, ул.Первомайская, у дома №75</t>
  </si>
  <si>
    <t>Саратовская область, г.Ершов, дачное общество "Пищевик-2", район подсобного хозяйства райпищекомбината</t>
  </si>
  <si>
    <t>Саратовская область г.Ершов д/о "Ягодка"</t>
  </si>
  <si>
    <t>Саратовская область г.Ершов д/о "Загороднее"</t>
  </si>
  <si>
    <t>Саратовская область г.Ершов д/о "Узень"</t>
  </si>
  <si>
    <t>Саратовская область г.Ершов д/о "Березка"</t>
  </si>
  <si>
    <t>Саратовская область г.Ершов ул. Мелиоративная д.41</t>
  </si>
  <si>
    <t>Саратовская область г.Ершов ул. Строительная и Комсомольская</t>
  </si>
  <si>
    <t>Саратовская область г.Ершов в районе магазина "УАЗ" ул. Кольцевая</t>
  </si>
  <si>
    <t>Саратовская область г.Ершов д/о "40 лет Победы"</t>
  </si>
  <si>
    <t>Саратовская область г.Ершов д/о "Заря"</t>
  </si>
  <si>
    <t>Саратовская область Ершовский р-он, с.Верхний Узень</t>
  </si>
  <si>
    <t>Саратовская область г.Ершов ул. Мелиоративная в р-не      д. 15</t>
  </si>
  <si>
    <t xml:space="preserve">Саратовская область Ершовский р-он  с. Моховое в р-не  д. 25Б ул. Гагарина  </t>
  </si>
  <si>
    <t xml:space="preserve">Саратовская область Ершовский р-он с. Моховое в р-не д. 54 по ул.25 съезда КПСС </t>
  </si>
  <si>
    <t xml:space="preserve">Саратовская область Ершовский р-он   с.Моховое в р-не  МТФ     </t>
  </si>
  <si>
    <t>Саратовская область Ершовский р-он   с.Новорепное ул. Новая, в р-не  д. 2</t>
  </si>
  <si>
    <t>Саратовская область Ершовский р-он   с.Новорепное  ул. Базарная в р-не д. 11</t>
  </si>
  <si>
    <t>Саратовская область Ершовский р-он   с.Новорепное ул. Кузнечная в р-не д. 27</t>
  </si>
  <si>
    <t>Саратовская область Ершовский р-он с.Осинов-Гай, ул.Почтовая в р-не д.1</t>
  </si>
  <si>
    <t>Саратовская область Ершовский р-он   с.Рефлектор  ул. Стадионная в р-не д. 6</t>
  </si>
  <si>
    <t>Саратовская область Ершовский р-он с. Сокорная Балка  ул. Молодежная, в р-не д. 31</t>
  </si>
  <si>
    <t>Саратовская область, Ершовский р-н, с. Каменная Сарма, ГРПШ в р-не д. 63 по ул. им. П.Е.Сергеева.</t>
  </si>
  <si>
    <t>Саратовская область, Ершовский р-н, с. Малый Перелаз, ГРПШ в р-не д. 1 по ул. Северная.</t>
  </si>
  <si>
    <t>Саратовская область,Ершовский район, с. Светлое Озеро, ГРПШ в р-не ул. Советская</t>
  </si>
  <si>
    <t>Саратовская область, Ершовский р-н, с. Верхний Кушум, в р-не МОУ СОШ по ул. Молодежная.</t>
  </si>
  <si>
    <t>Саратовская область, г.Ершов, ул. Южная д. 7.</t>
  </si>
  <si>
    <t>Саратовская область, Ершовский р-н, п. Целинный, ГРПШ в р-не КБО по ул. Чапаева.</t>
  </si>
  <si>
    <t>Саратовская область Ершовский р-он п. Трудовое, ул. Зеленая, д. 49 "т".</t>
  </si>
  <si>
    <t>Саратовская область, Ершовский р-н, п. Новосельский, ГРПШ в р-не д.1 по ул. Садовая.</t>
  </si>
  <si>
    <t>Саратовская область Ершовский р-он   п.Кушумский, ГРП в р-не МОУ СОШ по ул.Советская.</t>
  </si>
  <si>
    <t>Саратовская область , Ершовский район, с. Коптевка, ГРПШ в р-не СДК по ул. Чапаева</t>
  </si>
  <si>
    <t>Саратовская область Ершовский район, пос. Ветка, в р-не д. 16 по ул. Школьная</t>
  </si>
  <si>
    <t xml:space="preserve">Саратовская область г.Ершов, с. Осинов - Гай ул. Школьная в р-не ж.д. №21. </t>
  </si>
  <si>
    <t>Саратовская область г.Ершов в р-не перес. ул. Московская и  ул. Ломоносова</t>
  </si>
  <si>
    <t>Саратовская область, г. Ершов, в р-не пересечения ул. Московская угол ул. Саратовской</t>
  </si>
  <si>
    <t>Саратовская область, г. Ершов, ул. Юбилейная, в р-не д 5.</t>
  </si>
  <si>
    <t>Саратовская область, г. Ершов, ул. Ворошилова в р-не объезной дороги.</t>
  </si>
  <si>
    <t>Саратовская область, г. Ершов, ул. Телеграфная, в р-не автовокзала.</t>
  </si>
  <si>
    <t>Саратовская область, г. Ершов, ул. Московская в р-не д. 73</t>
  </si>
  <si>
    <t>Саратовская область, г.Ершов, ул. Кутузова  в   р-не АЗС</t>
  </si>
  <si>
    <t>Саратовская область, г.Ершов, ул. Ворошилова, в р-не АЗС</t>
  </si>
  <si>
    <t xml:space="preserve">Саратовская область г.Ершов, в р-не пересечения ул. Мелиоративная и ул. Фурмана. </t>
  </si>
  <si>
    <t xml:space="preserve">Саратовская область г.Ершов, в р-не пересечения ул. Юбилейная и ул. Московская </t>
  </si>
  <si>
    <t>64:13:050102:295</t>
  </si>
  <si>
    <t>64:13:210401:91</t>
  </si>
  <si>
    <t>64:13:005701:33</t>
  </si>
  <si>
    <t>64:13:002310</t>
  </si>
  <si>
    <t>64:13:005601:6</t>
  </si>
  <si>
    <t>64:13:005301:147</t>
  </si>
  <si>
    <t>64:13:005301:104</t>
  </si>
  <si>
    <t>64:13:005005:0001</t>
  </si>
  <si>
    <t>64:13:004201:26</t>
  </si>
  <si>
    <t>64:13:330301:89</t>
  </si>
  <si>
    <t>64:13:005738:12</t>
  </si>
  <si>
    <t>64:13:004111:8</t>
  </si>
  <si>
    <t>64:13:003001:07</t>
  </si>
  <si>
    <t>64:13:00 15 03:7</t>
  </si>
  <si>
    <t>64:13:00 06 01:87</t>
  </si>
  <si>
    <t>64:13:00 11 01:97</t>
  </si>
  <si>
    <t>64:13:00 15 04:31</t>
  </si>
  <si>
    <t>64:13:00 15 04:21</t>
  </si>
  <si>
    <t>64:13:000601:81</t>
  </si>
  <si>
    <t>64:13:000601:17</t>
  </si>
  <si>
    <t>64:13:00 06 01:75</t>
  </si>
  <si>
    <t>64:13:00 15 04:20</t>
  </si>
  <si>
    <t>64:13:00 38 09:42</t>
  </si>
  <si>
    <t>64:13:00 06 01:45</t>
  </si>
  <si>
    <t>64:13:00 12 23:40</t>
  </si>
  <si>
    <t>64:13:00 09 08:42</t>
  </si>
  <si>
    <t>64:13:00 11 01:94</t>
  </si>
  <si>
    <t>64:13:00 15 04:19</t>
  </si>
  <si>
    <t>64:13:00 27 01:87</t>
  </si>
  <si>
    <t>64:13:00 27 01:83</t>
  </si>
  <si>
    <t>64:13:00 27 01:89</t>
  </si>
  <si>
    <t>64:13:00 27 01:75</t>
  </si>
  <si>
    <t>64:13:00 15 04:13</t>
  </si>
  <si>
    <t>64:13:00 11 01:113</t>
  </si>
  <si>
    <t>64:13:20 03 01:42</t>
  </si>
  <si>
    <t>64:13:00 11 01:57</t>
  </si>
  <si>
    <t>64:13:00 11 01:73</t>
  </si>
  <si>
    <t>64:13:00 11 01:22</t>
  </si>
  <si>
    <t>64:13:00 11 01:72</t>
  </si>
  <si>
    <t>64:13:00 27 01:105</t>
  </si>
  <si>
    <t>64:13:00 06 01:72</t>
  </si>
  <si>
    <t>64:13:00 38 09:81</t>
  </si>
  <si>
    <t>64:13:13 01 02:212</t>
  </si>
  <si>
    <t>64:13:13 01 02:213</t>
  </si>
  <si>
    <t>64:13:13 01 02:214</t>
  </si>
  <si>
    <t>64:13:16 01 01:143</t>
  </si>
  <si>
    <t>64:13:16 01 01:144</t>
  </si>
  <si>
    <t>64:13:16 01 01:145</t>
  </si>
  <si>
    <t>64:13:20 01 02:174</t>
  </si>
  <si>
    <t>64:13:21 01 03:48</t>
  </si>
  <si>
    <t>64:13:28 01 02:104</t>
  </si>
  <si>
    <t>64:13:14 02 01:84</t>
  </si>
  <si>
    <t>64:13:03 03 01:17</t>
  </si>
  <si>
    <t>64:13:030201:39</t>
  </si>
  <si>
    <t>64:13:03 01 01:57</t>
  </si>
  <si>
    <t>64:13:00 51 01:54</t>
  </si>
  <si>
    <t>64:13:05 02 06:169</t>
  </si>
  <si>
    <t>64:13:19 01 01:318</t>
  </si>
  <si>
    <t>64:13:14 03 03:51</t>
  </si>
  <si>
    <t>64:13:09 07 02:33</t>
  </si>
  <si>
    <t>64:13:070201:96</t>
  </si>
  <si>
    <t>64:13:091603:31</t>
  </si>
  <si>
    <t>64:13:200102:175</t>
  </si>
  <si>
    <t>64:13:005639:14</t>
  </si>
  <si>
    <t>64:13:005718:22</t>
  </si>
  <si>
    <t>64:13:004309:179</t>
  </si>
  <si>
    <t>64:13:000407:29</t>
  </si>
  <si>
    <t>64:13:003807:89</t>
  </si>
  <si>
    <t>64:13:005716:19</t>
  </si>
  <si>
    <t>64:13:001703:70</t>
  </si>
  <si>
    <t>64:13:00 08 01:6</t>
  </si>
  <si>
    <t>64:13:004105:158</t>
  </si>
  <si>
    <t>64:13:004301:35</t>
  </si>
  <si>
    <t>Собственность № 64:13:000000:4014-64/001/2018-2  от 11.12.2018г., Постановление ЕМР № 1010 от 03.12.2018г., Постановление ЕМР № 887 от 04.10.2019г.(в казну)</t>
  </si>
  <si>
    <t>Саратовская область, Ершовский район, г. Ершов, ул. Строительная (д/с «Берёзка»)</t>
  </si>
  <si>
    <t>- карусель (004192) + каркас фундамента (003307) – 1шт.;</t>
  </si>
  <si>
    <t>- качалка-балансир малая (004102) – 1шт.;</t>
  </si>
  <si>
    <t>- качели двойные на металлических стойках для гибкой подвески (004155) + сидение 2 шт. (004968) – 1шт.;</t>
  </si>
  <si>
    <t>- качалка на пружине 2-х местная «Кабриолет» (004136) + каркас фундамента 9003309) – 1шт.;</t>
  </si>
  <si>
    <t>- домик- беседка для детей 9004302);</t>
  </si>
  <si>
    <t>- диван садово-парковый на металлических ножках (002211) – 2шт.;</t>
  </si>
  <si>
    <t>- стойка для парковки велосипедов окрашенная (002701) – 2шт.;</t>
  </si>
  <si>
    <t>- бадминтон PERFLY Сетка для бадминтона – 1шт.;</t>
  </si>
  <si>
    <t>- стойки бадминтонные со стаканами (набор 2 шт.) – 1шт.;</t>
  </si>
  <si>
    <t>- скамейка кованая с подлокотниками ФЛП-2,0 м – 18шт.;</t>
  </si>
  <si>
    <t>- урна для мусора с оцинкованной емкостью – 18шт.;</t>
  </si>
  <si>
    <t>- стол со скамьями и навесом (002604) – 2шт.;</t>
  </si>
  <si>
    <t>- брусья  классические (006442) – 1шт.;</t>
  </si>
  <si>
    <t>- шведская стенка (006449) – 1шт.;</t>
  </si>
  <si>
    <t>- двойной каскад турникетов для отжимания (006446) – 1шт.;</t>
  </si>
  <si>
    <t>- счеты на столбах (004232) – 1шт.;</t>
  </si>
  <si>
    <t>- детский игровой комплекс Н г.=1,5 (нерж.) (005307) – 1шт.;</t>
  </si>
  <si>
    <t>- комплекс из 5 турников и скамьи для пресса (006460) – 1шт.;</t>
  </si>
  <si>
    <t>- песочный дворик без входной арки и козырька (004265) – 1шт.;</t>
  </si>
  <si>
    <t>- светильник, устанавливаемый все зданий с лампами, люминесцентными – 8шт.;</t>
  </si>
  <si>
    <t>- светодиодный светильник SVT-STR-MV-64W – 8шт.</t>
  </si>
  <si>
    <t>4 078 022,75</t>
  </si>
  <si>
    <t>Постановление администрации ЕМР № 898 от 08.10.2019</t>
  </si>
  <si>
    <t>Саратовская область, Ершовский район, г. Ершов, ул. Некрасова (район МОУ СОШ №3, д/с «Алёнушка»)</t>
  </si>
  <si>
    <t>- скамейка кованая с подлокотниками ФЛП-2,0 м – 12 шт.;</t>
  </si>
  <si>
    <t>-урна для мусора с оцинкованной емкостью – 12шт.;</t>
  </si>
  <si>
    <t xml:space="preserve"> - качели двойные на металлических стойках для гибкой подвески (004155) + сиденье 2 шт. – 1 шт.;</t>
  </si>
  <si>
    <t>- песочный дворик без входной арки (004262) – 1шт.;</t>
  </si>
  <si>
    <t>- детский игровой комплекс «Змей Горыныч» с пластиком (005612) – 1шт.;</t>
  </si>
  <si>
    <t>- светильник, устанавливаемый все зданий с лампами, люминесцентными – 4шт.;</t>
  </si>
  <si>
    <t>- светодиодный светильник SVT-STR-MV-64W – 4шт.</t>
  </si>
  <si>
    <t>Постановление администрации ЕМР № 814 от 09.09.2019г., Постановление администрации ЕМР № 914 от 10.10.2019г (в казну)</t>
  </si>
  <si>
    <t>Саратовская область, г. Ершов, п. Учебный, в районе ул. Малоузенская,через реку Малый Узень</t>
  </si>
  <si>
    <t>23м</t>
  </si>
  <si>
    <t>70м</t>
  </si>
  <si>
    <t>06.11.2019г.</t>
  </si>
  <si>
    <t>Светильники светодиодные  (47 шт.)</t>
  </si>
  <si>
    <t>Постановление администрации ЕМР № 1007 от 06.11.2019г.</t>
  </si>
  <si>
    <t>29.08.2018г.</t>
  </si>
  <si>
    <t>Нежилое здание - аптека</t>
  </si>
  <si>
    <t>Светильники светодиодные  (25 шт.)</t>
  </si>
  <si>
    <t>12.11.2019г.</t>
  </si>
  <si>
    <t>Постановление администрации ЕМР № 1027 от 12.11.2019г.</t>
  </si>
  <si>
    <t>Сооружение -фонтан</t>
  </si>
  <si>
    <t>Саратовская область, Ершовский район, г. Ершов, ул. Юбилейная, в районе парка им.Пушкина</t>
  </si>
  <si>
    <t>Спортивно-игровой комплекс</t>
  </si>
  <si>
    <t>Детская площадка</t>
  </si>
  <si>
    <t>Постановление администрации ЕМР № 898 от 08.10.2019г.</t>
  </si>
  <si>
    <t>Форма для изготовления скульптур</t>
  </si>
  <si>
    <t>Постановление администрации ЕМР № 1077 от 25.11.2019г.</t>
  </si>
  <si>
    <t>25.11.2019г.</t>
  </si>
  <si>
    <t>03.12.2019г.</t>
  </si>
  <si>
    <t>Договор на передачу квартиры в собственность граждан от 07.05.1993г., постановление администрации ЕМР № 1111 от 03.12.2019г.</t>
  </si>
  <si>
    <t xml:space="preserve">64:13:003810:2718 </t>
  </si>
  <si>
    <t>Саратовская область, г. Ершов, ул. Механическая, в районе д. 17</t>
  </si>
  <si>
    <t>г. Ершов, ул. Л. Толстого, д. 4</t>
  </si>
  <si>
    <t>- детский спортивный комплекс СО-7.1.21;</t>
  </si>
  <si>
    <t>г. Ершов, ул. Л. Толстого, д. 15</t>
  </si>
  <si>
    <t>- песочница большая РИО-1.6.02;</t>
  </si>
  <si>
    <t>- качалка-балансир малая РИО-1.4.07</t>
  </si>
  <si>
    <t>- горка малая РИО-1.5.18</t>
  </si>
  <si>
    <t>- качели на металл. стойках двойные для гибкой подвески РИО-1.2.00;</t>
  </si>
  <si>
    <t>г. Ершов, ул. Л. Толстого, д. 17</t>
  </si>
  <si>
    <t>г. Ершов, ул. Л. Толстого, д. 7</t>
  </si>
  <si>
    <t>- качели на металл. стойках двойные для гибкой подвески РИО-1.1.06</t>
  </si>
  <si>
    <t>г. Ершов, ул. Некрасова, д. 28</t>
  </si>
  <si>
    <t>- качели на металл. стойках двойные для гибкой подвески РИО-1.2.00</t>
  </si>
  <si>
    <t>- качели на металл. стойках двойные длч гибкой подвески РИО-1.2.00;</t>
  </si>
  <si>
    <t>г. Ершов, ул. Некрасова, д. 11</t>
  </si>
  <si>
    <t>г. Ершов, ул. Некрасова, д. 15</t>
  </si>
  <si>
    <t>г. Ершов, ул. Некрасова, д. 25</t>
  </si>
  <si>
    <t>- песочница большая РИО-1.6.02</t>
  </si>
  <si>
    <t>- качалка-балансир малая РИО-1.4.07;</t>
  </si>
  <si>
    <t>-песочница большая РИО-1.6.02;</t>
  </si>
  <si>
    <t>64:13:005604:38</t>
  </si>
  <si>
    <t xml:space="preserve">Трактор "Беларус-82.1". </t>
  </si>
  <si>
    <t>Паспорт самоходной машины RU CB 321957/ Дата выдачи 08.11.2018.  Заводской номер машины, идентификационный номер машины (VIN или PIN) 82022422. Модель, номер двигателя - Д-243, 037715. Цвет машины - синий</t>
  </si>
  <si>
    <t>Постановление администрации ЕМР №1089 от 25.12.2018г.</t>
  </si>
  <si>
    <t>Паспорт самоходной машины RU CB 321969/ Дата выдачи 08.11.2018.  Заводской номер машины, идентификационный номер машины (VIN или PIN) 82022430. Модель, номер двигателя - Д-243, 037770. Цвет машины - синий</t>
  </si>
  <si>
    <t>Навесное оборудование для коммунальной техники (косилка-кусторез)</t>
  </si>
  <si>
    <t>64:13:004307:870</t>
  </si>
  <si>
    <r>
      <t xml:space="preserve">                                                    </t>
    </r>
    <r>
      <rPr>
        <b/>
        <sz val="16"/>
        <color theme="1"/>
        <rFont val="Constantia"/>
        <family val="1"/>
        <charset val="204"/>
      </rPr>
      <t>Сведения о движимом муниципальном имуществе МО г. Ершов</t>
    </r>
  </si>
  <si>
    <t xml:space="preserve">№ 64:13:005402:59-64/009/2019-4  от 11.09.2019  (Собственность) </t>
  </si>
  <si>
    <t>№ 64:13:002311:65-64/009/2019-2  от 10.09.2019  (Собственность</t>
  </si>
  <si>
    <t xml:space="preserve">Саратовская область, г. Ершов, ул. Ленина, д. 52 </t>
  </si>
  <si>
    <t xml:space="preserve">№ 64:13:004810:102-64/009/2019-2  от 22.08.2019  (Собственность) </t>
  </si>
  <si>
    <t xml:space="preserve">№ 64:13:000000:577-64/017/2019-3  от 22.08.2019  (Общая долевая собственность) </t>
  </si>
  <si>
    <t xml:space="preserve">№ 64:13:002003:60-64/009/2019-4  от 13.12.2019  (Собственность) </t>
  </si>
  <si>
    <t>Собственность № 64:13:000000:2930-64/009/2019-2  от 13.08.2019</t>
  </si>
  <si>
    <t xml:space="preserve">№ 64:13:004906:535-64/009/2019-7  от 22.08.2019  (Общая долевая собственность) </t>
  </si>
  <si>
    <t xml:space="preserve">№ 64:13:004201:143-64/009/2019-2  от 08.02.2019  (Общая долевая собственность) </t>
  </si>
  <si>
    <t xml:space="preserve">№ 64:13:005631:61-64/017/2019-3  от 05.03.2019  (Общая долевая собственность) </t>
  </si>
  <si>
    <t xml:space="preserve">№ 64:13:004816:338-64/009/2019-5  от 24.05.2019  (Собственность) </t>
  </si>
  <si>
    <t xml:space="preserve">№ 64:13:004817:155-64/009/2018-7  от 23.07.2018  (Собственность) </t>
  </si>
  <si>
    <t xml:space="preserve">№ 64:13:000000:2712-64/009/2019-3  от 30.04.2019  (Общая долевая собственность) </t>
  </si>
  <si>
    <t xml:space="preserve">№ 64:13:004906:297-64/009/2019-6  от 16.07.2019  (Собственность) </t>
  </si>
  <si>
    <t xml:space="preserve">№ 64:13:002401:448-64/009/2017-3  от 08.11.2017  (Собственность) </t>
  </si>
  <si>
    <t xml:space="preserve">№ 64:13:003810:1842-64/009/2019-2  от 10.04.2019  (Собственность) </t>
  </si>
  <si>
    <t xml:space="preserve">№ 64:13:003810:2621-64/009/2019-3  от 09.04.2019  (Собственность) </t>
  </si>
  <si>
    <t xml:space="preserve">№ 64:13:003810:2188-64/009/2019-5  от 25.09.2019  (Собственность) </t>
  </si>
  <si>
    <r>
      <t>Саратовская область, г.Ершов, ул.Космонавтов, дом 9, кв. 48</t>
    </r>
    <r>
      <rPr>
        <sz val="10"/>
        <color rgb="FFFF0000"/>
        <rFont val="Times New Roman"/>
        <family val="1"/>
        <charset val="204"/>
      </rPr>
      <t xml:space="preserve"> </t>
    </r>
  </si>
  <si>
    <t>Договор на предачу квартиры в собственность граждан от 20.01.1993г.</t>
  </si>
  <si>
    <t>Договор на передачу квартиры в собственность граждан от 08.10.1996г.</t>
  </si>
  <si>
    <t>Отсутствует данный адрес</t>
  </si>
  <si>
    <t>Саратовская область, г.Ершов, ул. Жданова,   д. 1 а/2 (прив)</t>
  </si>
  <si>
    <t>Собственность № 64:13:003812:540-64/001/2020-3  от 15.01.2020</t>
  </si>
  <si>
    <t>Собственность № 64:13:004307:870-64/009/2020-3  от 07.02.2020</t>
  </si>
  <si>
    <t xml:space="preserve">Собственность № 64:13:004810:133-64/009/2019-2  от 23.05.2019 </t>
  </si>
  <si>
    <t>Скамейки на металлических ножках со спинкой 1800мм/600мм/800мм</t>
  </si>
  <si>
    <t>Постановление администрации ЕМР №175 от 21.02.2020г.</t>
  </si>
  <si>
    <t>21.02.2020г.</t>
  </si>
  <si>
    <t xml:space="preserve">Саратовская область, г. Ершов, от ЗТП № 1 располож. в районе ж/д. № 8  по ул. Юбилейной до ж/д. № 2 по  ул. Некрасова, по ул. Юбилейной к неж./зд. № 2а, к ул. Парковой к ж/д № 2, по ул. Юбилейная к ул. Интернациональная к ж/д № 107, по ул. Интернациональная до ул. 40 лет ВЛКСМ к ж/д № 67 </t>
  </si>
  <si>
    <t>Система видеонаблюдение "Безопасный город"</t>
  </si>
  <si>
    <t>Постановление администрации ЕМР №1129 от 17.11.2015г.</t>
  </si>
  <si>
    <t>Скульптурная композиция в парк им. А.С. Пушкина в г. Ершове</t>
  </si>
  <si>
    <t>Постановление администрации ЕМР № 908 от 09.10.2019г.</t>
  </si>
  <si>
    <t>09.10.2019г.</t>
  </si>
  <si>
    <t>Стальной подиум 6Х3Х0,5м, 1 лестница</t>
  </si>
  <si>
    <t>Саратовская область, г.Ершов, ул.Интернациональная, дом 123, кв. № 8, помещение 1</t>
  </si>
  <si>
    <t>Отвал гидроповоротный</t>
  </si>
  <si>
    <t>Постановление администрации ЕМР № 213 от 04.03.2020г.</t>
  </si>
  <si>
    <t>04.03.2020г.</t>
  </si>
  <si>
    <t xml:space="preserve">Трактор "К-700". </t>
  </si>
  <si>
    <t>Паспорт самоходной машины ВВ 182827 Дата выдачи 28.02.2008.  Заводской номер машины, 8007206. Модель, номер двигателя - 642. Цвет машины - желтый</t>
  </si>
  <si>
    <t>Постановление администрации ЕМР №246 от 02.04.2019г.</t>
  </si>
  <si>
    <t>Трактор "К-700"</t>
  </si>
  <si>
    <t xml:space="preserve">Трактор "Беларусь" МТЗ-80 </t>
  </si>
  <si>
    <t>Регитсрационный знак 34-84 СО 64</t>
  </si>
  <si>
    <t>Постановление администрации ЕМР №458 от 05.06.2019г.</t>
  </si>
  <si>
    <t>Экскаватор ЭО-2621 В/З на тракторе ЮМЗ-6АКМ 40</t>
  </si>
  <si>
    <t>№ двигателя 684772, регистрационный знак 64 СМ 8543</t>
  </si>
  <si>
    <t>Постановление администрации ЕМР №424 от 13.06.2018г.</t>
  </si>
  <si>
    <t>Легковой автомобиль LADA Largus cross 5-ти дверный универсал</t>
  </si>
  <si>
    <t>двигатель 1.6 16 кл., мощность л.с. - 106.1, класс кузова - универсал, рабочий объем двигателя - 1596, цвет - белый ледниковый</t>
  </si>
  <si>
    <t>Постановление администрации ЕМР № 856от 26.09.2019г.</t>
  </si>
  <si>
    <t>Автотранспортное средство ВАЗ 21099</t>
  </si>
  <si>
    <t>Постановление администрации ЕМР №424 от 01.07.2016г.</t>
  </si>
  <si>
    <t>Автотранспортное средство УАЗ 3303</t>
  </si>
  <si>
    <t>номерной знак В276СН 64</t>
  </si>
  <si>
    <t>Постановление администрации ЕМР №396 от 17.06.2016г.</t>
  </si>
  <si>
    <t>Специализированная коммунальная техника-автогрейдер ДЗ-122Б-7, зав. № 1751545</t>
  </si>
  <si>
    <t>Бензиновый снегоуборщик "Цунами ST 6557"</t>
  </si>
  <si>
    <t>Постановление администрации ЕМР №535 от 25.06.2019г.</t>
  </si>
  <si>
    <t>25.06.2019г</t>
  </si>
  <si>
    <t>идентификационный номер (VIN) - отсутствует, марка, модель ТС КАМАЗ 35511, наименование (тип ТС) - грузовой самосвал, модель, № двигателя 518100, шасси (рама) № 144359, кузов (прицеп) № 447878, цвет кузова (кабины) желтый, регистрационный знак В 621 ТО 64</t>
  </si>
  <si>
    <t>Постановление администрации ЕМР №466 от 26.06.2018г.</t>
  </si>
  <si>
    <t>64:13:004309:243</t>
  </si>
  <si>
    <t>Постановление администрации ЕМР № 1033 от 13.11.2019г., Постановление администрации ЕМР № 228  от 12.03.2020г (в казну)</t>
  </si>
  <si>
    <t>64:13:000000:4096</t>
  </si>
  <si>
    <t>68 м</t>
  </si>
  <si>
    <t>1956</t>
  </si>
  <si>
    <t>Постановление ВС РФ от 27.12.1991г. № 3020-1, Постановление администрации ЕМР № 1006 от 06.11.2019г., Постановление администрации ЕМР № 228  от 12.03.2020г (в казну)</t>
  </si>
  <si>
    <t>64:13:003810:222</t>
  </si>
  <si>
    <t>Св-во о гос. регистрации 64-АВ 671735 от 12.02.2010 г., Постановление администрации ЕМР № 1778 от 07.10.2013г.</t>
  </si>
  <si>
    <t>Св-во о гос. регистрации 64-АВ 509910 от 15.12.2009 г. Постановление администрации ЕМР № 1778 от 07.10.2013г.</t>
  </si>
  <si>
    <t>Св-во о гос. регистрации 64-АВ 509909 от 15.12.2009 г. Постановление администрации ЕМР № 1778 от 07.10.2013г.</t>
  </si>
  <si>
    <t>Постановление администрации ЕМР №190 от 28.02.2020г.</t>
  </si>
  <si>
    <t>Автотранспортное средство ВАЗ 21074 LADA 2107</t>
  </si>
  <si>
    <t>идентификационный № ХТА 21074072513453, модель, № двинателя 21067, 8570166, № кузова 2513453, цвет кузова: вишневый, регисрационный номер О 421 ИЗ 64 ПТС 63 МК 417142, дата выдачи 11.01.07 г. Наименование организации, выдавшей паспорт ОАО "АВТОВАЗ", адрес: г. Тольятти, Южное шоссе, 36</t>
  </si>
  <si>
    <t>от ЗТП №11 в р-не № 3 по ул. Заподной , к Ворошилова к ж/ж №42-94, к ул. Ленина к ж/д №95-9 от ж/д №13 по ул. Ленина к ул. XXII съезда партии ж/д №12-22, от ж/д №7 по ул. Ленина по ул. 40 лет Победы,через мост к. ул. Лесхозная вдоль путепровода до нежилого здания№ 22а, от моста – по ул. Медиков к нежилому зданию №2, от ж/д №57 по ул. Ленина до ж/д №20 по ул. 10 лет Победы от ж/д по ул. Ленина №2а к ГТС пруда Советской</t>
  </si>
  <si>
    <t>Саратовская область, Ершовский район, г. Ершов, ул. Зерновая, уч. 65</t>
  </si>
  <si>
    <t>64:13:005301:192</t>
  </si>
  <si>
    <t>Саратовская область, Ершовский район, г. Ершов, ул. Водная, уч. 15</t>
  </si>
  <si>
    <t>64:13:005101:92</t>
  </si>
  <si>
    <t>Саратовская область, Ершовский район, г. Ершов, ул. Заводская, уч. 21</t>
  </si>
  <si>
    <t>64:13:000402:10</t>
  </si>
  <si>
    <t>Саратовская область, Ершовский район, г. Ершов, д/о "Дорожник", участок №5</t>
  </si>
  <si>
    <t>64:13:002801:1</t>
  </si>
  <si>
    <t>64:13:003811:309</t>
  </si>
  <si>
    <t>Саратовская область, г.Ершов, ул. Мелиоративная д. 52</t>
  </si>
  <si>
    <t>Саратовская область, Ершовский район, г. Ершов, ул. Монтажная, уч. 32</t>
  </si>
  <si>
    <t>64:13:005301:203</t>
  </si>
  <si>
    <t>Постановление адм. ЕМР № 331 от 08.04.2020г., собственность № 64:13:005301:203-64/009/2019-1</t>
  </si>
  <si>
    <t>07.11.2019г.</t>
  </si>
  <si>
    <t>Саратовская область, Ершовский район, г. Ершов, ул. Монтажная, уч. 42</t>
  </si>
  <si>
    <t>64:13:005301:186</t>
  </si>
  <si>
    <t>11.11.2019г.</t>
  </si>
  <si>
    <t>Постановление адм. ЕМР № 331 от 08.04.2020г., собственность № 64:13:005301:186-64/009/2019-1</t>
  </si>
  <si>
    <t>Саратовская область, Ершовский район, г. Ершов, дачное общество "Ветерок"</t>
  </si>
  <si>
    <t>64:13:003001:4</t>
  </si>
  <si>
    <t>Постановление адм. ЕМР № 331 от 08.04.2020г., собственность № 64:13:003001:4-64/009/2019-2</t>
  </si>
  <si>
    <t>27.11.2019г.</t>
  </si>
  <si>
    <t>Постановление администрации ЕМР № 329 от 08.04.2020г.</t>
  </si>
  <si>
    <t>Собственность № 64:13:004113:284-64/009/2020-1  от 14.02.2020</t>
  </si>
  <si>
    <t>Собственность № 64-64/009-64/009/019/2015-348/2  от 31.03.2015</t>
  </si>
  <si>
    <t>Саратовская область, Ершовский район, г. Ершов, ул. Курская, уч. 27</t>
  </si>
  <si>
    <t>64:13:005101:69</t>
  </si>
  <si>
    <t>25.02.2020г.</t>
  </si>
  <si>
    <t>Постановление адм. ЕМР № 331 от 08.04.2020г., собственность 64:13:005101:69-64/009/2020-2 от 25.02.2020г.</t>
  </si>
  <si>
    <t>Саратовская область, Ершовский район, г. Ершов, ул. Курская, уч. 31</t>
  </si>
  <si>
    <t>64:13:005301:174</t>
  </si>
  <si>
    <t>31.01.2020г.</t>
  </si>
  <si>
    <t>Постановление адм. ЕМР № 331 от 08.04.2020г., собственность 64:13:005301:174-64/009/2020-2 от 31.01.2020г.</t>
  </si>
  <si>
    <t>регистрационный номер В 322 МА 64</t>
  </si>
  <si>
    <t>балансир- 2шт.</t>
  </si>
  <si>
    <t>Саратовская область, Ершовский район, г. Ершов, ул. Некрасова (район МОУ СОШ №3, д/с «Алёнушка») 1.706.2.1598 (Детский игровой комплекс по ул. Некрасова)</t>
  </si>
  <si>
    <t>Саратовская область, Ершовский район, г. Ершов, ул. Строительная (д/с «Берёзка») 1.706.2.1597 (спортивно-игровой комплекс по ул. Строительной)</t>
  </si>
  <si>
    <t>п. Тулайково</t>
  </si>
  <si>
    <t>Детское игровое оборудование</t>
  </si>
  <si>
    <t>Распоряжение о списании имущества от 14.12.2012 г. № 221, Постановлеие администрации ЕМР № 342-р от 11.06.2020г.</t>
  </si>
  <si>
    <t>Спортивный комплекс "Воркаут"</t>
  </si>
  <si>
    <t>Постановление администрации ЕМР № 523 от 15.06.2020г.</t>
  </si>
  <si>
    <t>29.06.2020г.</t>
  </si>
  <si>
    <t>Постановление администрации ЕМР № 577 от 29.06.2020г.</t>
  </si>
  <si>
    <t>64:13:001504:93</t>
  </si>
  <si>
    <t>64:13:004817:134 (кадастровый учет)</t>
  </si>
  <si>
    <t xml:space="preserve">Казна </t>
  </si>
  <si>
    <r>
      <t xml:space="preserve">Автотранспортное средство КАМАЗ </t>
    </r>
    <r>
      <rPr>
        <sz val="9"/>
        <color rgb="FFFF0000"/>
        <rFont val="Times New Roman"/>
        <family val="1"/>
        <charset val="204"/>
      </rPr>
      <t xml:space="preserve">(продан) </t>
    </r>
  </si>
  <si>
    <t>64:13:004816:343</t>
  </si>
  <si>
    <t>Саратовская область, Ершовский район, г. Ершов, ул. К.Федина, д. 4</t>
  </si>
  <si>
    <t>Детская спортивно-игровая площадка, включающая в себя:           - качели на стойках двойные металл с подвеской - 1шт.</t>
  </si>
  <si>
    <t>Постановление администрации ЕМР № 691 от 18.08.2020г.</t>
  </si>
  <si>
    <t>- песочница - 1 шт.</t>
  </si>
  <si>
    <t>детский игровой комплекс - 1 шт.;</t>
  </si>
  <si>
    <t>качалка на пружине "Слоненок" - 1 шт.;</t>
  </si>
  <si>
    <t>урна железобетонная - 1 шт.;</t>
  </si>
  <si>
    <t>скамья садово-парковая на металлических ножках - 2 шт.;</t>
  </si>
  <si>
    <t>качалка-балансир средняя - 1 шт.;</t>
  </si>
  <si>
    <t>7092,01</t>
  </si>
  <si>
    <t>71732,16</t>
  </si>
  <si>
    <t>16945,0</t>
  </si>
  <si>
    <t>3789,62</t>
  </si>
  <si>
    <t>9636,48</t>
  </si>
  <si>
    <t>13101,27</t>
  </si>
  <si>
    <t>137996,43</t>
  </si>
  <si>
    <t>- детский спортивный комплекс "Атлант" - 1 шт</t>
  </si>
  <si>
    <t>Саратовская область, Ершовский район, г. Ершов, ул. Гагарина</t>
  </si>
  <si>
    <t>Детская спортивно-игровая площадка, включающая в себя:                                                                     - урна железобетонная - 1шт.</t>
  </si>
  <si>
    <t>качели односекционная с подвеской - 1 шт.</t>
  </si>
  <si>
    <t>299759,21</t>
  </si>
  <si>
    <t>21167,75</t>
  </si>
  <si>
    <t>песочница с фигурным навесом - 1шт.</t>
  </si>
  <si>
    <t>детский спортивный комплекс "Атлант" - 1 шт.</t>
  </si>
  <si>
    <t>г. Ершов, ул. К.Федина, д. 4</t>
  </si>
  <si>
    <t>г. Ершов, ул. Гагарина</t>
  </si>
  <si>
    <t>- качели на стойках двойные металл с подвеской - 1шт.</t>
  </si>
  <si>
    <t xml:space="preserve">                                                                 - урна железобетонная - 1шт.</t>
  </si>
  <si>
    <t>Постановление администрации ЕМР № 873 от 16.10.2020г.</t>
  </si>
  <si>
    <t>Акт проверки жилищных условий</t>
  </si>
  <si>
    <t>Саратовская область, г.Ершов, ул.Стадионная, д.2е, кв.22</t>
  </si>
  <si>
    <t>19.10.2020г.</t>
  </si>
  <si>
    <t>Распоряжение Комитета № 511-р от 21.05.2020г., Решение Совета МО № 28-174 от 28.09.2020г.        собственность, № 64:13:004909:56-64/072/2020-11</t>
  </si>
  <si>
    <t>Гидротехническое сооружение - водопровод</t>
  </si>
  <si>
    <t>Саратовская область, Ершовский район, п. Полуденный</t>
  </si>
  <si>
    <t xml:space="preserve">  64:13:0000009:4333</t>
  </si>
  <si>
    <t>Собственность № 64:13:000000:4333-64/136/2020-1</t>
  </si>
  <si>
    <t>24.09.2020г.</t>
  </si>
  <si>
    <t>Комплектная трансформаторная подстанция 10/0,4 кВ № 115</t>
  </si>
  <si>
    <t>64:13:004906:537</t>
  </si>
  <si>
    <t>Саратовская область, г.Ершов, ул. К.Федина, дом 17, кв. 3</t>
  </si>
  <si>
    <t>64:13:002401:902</t>
  </si>
  <si>
    <t>09.12.2020г.</t>
  </si>
  <si>
    <t>Саратовская область, г.Ершов, ул. К.Федина, дом 17, кв. 5</t>
  </si>
  <si>
    <t>64:13:002401:908</t>
  </si>
  <si>
    <t>64:13:002401:890</t>
  </si>
  <si>
    <t>64:13:002401:892</t>
  </si>
  <si>
    <t>Саратовская область, г.Ершов, ул. К.Федина, дом 17, кв. 6</t>
  </si>
  <si>
    <t>Саратовская область, г.Ершов, ул. К.Федина, дом 17, кв. 15</t>
  </si>
  <si>
    <t>Собственность, № 64:13:002401:902-64/077/2020-2 от 09.12.2020г., Распоряжение Комитета по управлению имуществом СО № 818-р от 12.08.2020г., Решение Совета МО г.Ершов № 30-189 от 17.11.2020г.</t>
  </si>
  <si>
    <t>Собственность, № 64:13:002401:908-64/085/2020-2 от 09.12.2020г.,Распоряжение Комитета по управлению имуществом СО № 818-р от 12.08.2020г., Решение Совета МО г.Ершов № 30-189 от 17.11.2020г.</t>
  </si>
  <si>
    <t>Собственность, № 64:13:002401:890-64/085/2020-2 от 09.12.2020г.,Распоряжение Комитета по управлению имуществом СО № 818-р от 12.08.2020г., Решение Совета МО г.Ершов № 30-189 от 17.11.2020г.</t>
  </si>
  <si>
    <t>Собственность, № 64:13:002401:892-64/085/2020-2 от 09.12.2020г.,Распоряжение Комитета по управлению имуществом СО № 818-р от 12.08.2020г., Решение Совета МО г.Ершов № 30-189 от 17.11.2020г.</t>
  </si>
  <si>
    <t>Трактор С-130 МГ-1</t>
  </si>
  <si>
    <t xml:space="preserve">Год выпуска 1985;
Государственный регист-рационный знак 64 СН 6251;
№ машины (рамы) 474283;
№ двигателя 473738;
Цвет желтый
Свидетельство о регистра-ции машины ВН 701864 от 12.05.2012г.
</t>
  </si>
  <si>
    <t>Договор ответственного хранения МУП "Ершовское" от 17.12.2020г.</t>
  </si>
  <si>
    <t>23.12.2020г.</t>
  </si>
  <si>
    <t>Саратовская область, г.Ершов, ул.Медиков, дом 1, кв. 1</t>
  </si>
  <si>
    <t>64:13:000701:318</t>
  </si>
  <si>
    <t>29.12.2020г.</t>
  </si>
  <si>
    <t>Саратовская область, г.Ершов, ул.Медиков, дом 1, кв. 2</t>
  </si>
  <si>
    <t>Саратовская область, г.Ершов, ул.Медиков, дом 1, кв. 3</t>
  </si>
  <si>
    <t>Саратовская область, г.Ершов, ул.Медиков, дом 1, кв. 4</t>
  </si>
  <si>
    <t>Саратовская область, г.Ершов, ул.Медиков, дом 1, кв. 5</t>
  </si>
  <si>
    <t>Саратовская область, г.Ершов, ул.Медиков, дом 1, кв. 6</t>
  </si>
  <si>
    <t>Саратовская область, г.Ершов, ул.Медиков, дом 1, кв. 7</t>
  </si>
  <si>
    <t>Саратовская область, г.Ершов, ул.Медиков, дом 1, кв. 8</t>
  </si>
  <si>
    <t>64:13:000701:319</t>
  </si>
  <si>
    <t>64:13:000701:320</t>
  </si>
  <si>
    <t>64:13:000701:321</t>
  </si>
  <si>
    <t>64:13:000701:322</t>
  </si>
  <si>
    <t>64:13:000701:323</t>
  </si>
  <si>
    <t>64:13:000701:324</t>
  </si>
  <si>
    <t>64:13:000701:325</t>
  </si>
  <si>
    <t>Саратовская область, Ершовский район, г. Ершов, ул. Зерновая, уч. 71</t>
  </si>
  <si>
    <t>64:13:005301:217</t>
  </si>
  <si>
    <t>Договор на передачу кватиры в собственность от 10.05.1995 № 2850, постановление администрации ЕМР № 23 от 19.01.2021г.</t>
  </si>
  <si>
    <t>Постановление адм. ЕМР № 910 от 09.10.2019г., собственность № 64:13:005301:217-64/085/2020-2  от 26.10.2020</t>
  </si>
  <si>
    <t>05.06.2019г.</t>
  </si>
  <si>
    <t>Собственность № 64:13:005301:192-64/009/2019-2  от 05.06.2019г.</t>
  </si>
  <si>
    <t xml:space="preserve">Постановление адм. ЕМР № 910 от 09.10.2019г., № 64:13:005101:92-64/009/2019-2  от 05.06.2019г. </t>
  </si>
  <si>
    <t xml:space="preserve">05.06.2019г. </t>
  </si>
  <si>
    <t>Постановление адм. ЕМР № 910 от 09.10.2019г., собственность № 64:13:000402:10-64/009/2019-2  от 12.02.2019</t>
  </si>
  <si>
    <t xml:space="preserve">Постановление адм. ЕМР № 910 от 09.10.2019г., № 64:13:002801:1-64/009/2019-2  от 26.08.2019 </t>
  </si>
  <si>
    <t xml:space="preserve">Постановление адм. ЕМР № 910 от 09.10.2019г.,  № 64:13:003811:309-64/009/2019-1  от 17.06.2019 </t>
  </si>
  <si>
    <t>Постановление администрации ЕМР № 20 от 19.0.2021г. , собственность № 64:13:000701:318-64/136/2020-1 от 29.12.2020г.</t>
  </si>
  <si>
    <t>Постановление администрации ЕМР № 20 от 19.0.2021г. ,  собственность № 64:13:000701:319-64/136/2020-1 от 29.12.2020г.</t>
  </si>
  <si>
    <t>Постановление администрации ЕМР № 20 от 19.0.2021г. , собственность № 64:13:000701:320-64/136/2020-1 от 29.12.2020г.</t>
  </si>
  <si>
    <t>Постановление администрации ЕМР № 20 от 19.0.2021г. , собственность № 64:13:000701:321-64/136/2020-1 от 29.12.2020г.</t>
  </si>
  <si>
    <t>Постановление администрации ЕМР № 20 от 19.0.2021г. , собственность № 64:13:000701:322-64/136/2020-1 от 29.12.2020г.</t>
  </si>
  <si>
    <t>Постановление администрации ЕМР № 20 от 19.0.2021г. , собственность № 64:13:000701:323-64/136/2020-1 от 29.12.2020г.</t>
  </si>
  <si>
    <t>Постановление администрации ЕМР № 20 от 19.0.2021г. , собственность № 64:13:000701:324-64/136/2020-1 от 29.12.2020г.</t>
  </si>
  <si>
    <t>Постановление администрации ЕМР № 20 от 19.0.2021г. , собственность № 64:13:000701:325-64/136/2020-1 от 29.12.2020г.</t>
  </si>
  <si>
    <t>Саратовская область, г.Ершов, ул. Интернациональная д. 107</t>
  </si>
  <si>
    <t>64:13:005702:10</t>
  </si>
  <si>
    <t>Собственность № 64-64-34/037/2009-303 от 10.09.2009г.</t>
  </si>
  <si>
    <t>Земельный участок для эксплуатации общежития</t>
  </si>
  <si>
    <t xml:space="preserve"> 64:13:003810:248</t>
  </si>
  <si>
    <t xml:space="preserve"> 64:13:003810:100</t>
  </si>
  <si>
    <t xml:space="preserve">  64:13:003803:200</t>
  </si>
  <si>
    <t>64:13:005502:37</t>
  </si>
  <si>
    <t xml:space="preserve"> 64:13:005704:333</t>
  </si>
  <si>
    <t>Закон Саратовской области от 30.10.2009 г. №155-ЗСО, акт приема-передачи от 01.12.2009 г., собственность № 64-64-21/001/2005-249  от 21.06.2005</t>
  </si>
  <si>
    <t>Закон Саратовской области от 30.10.2009 г. №155-ЗСО, акт приема-передачи от 01.12.2009 г., № 64-64-21/001/2005-250  от 21.06.2005</t>
  </si>
  <si>
    <t>Закон Саратовской области от 30.10.2009 г. №155-ЗСО, акт приема-передачи от 01.12.2009 г., собственность № 64-64-21/001/2005-244  от 07.02.2005</t>
  </si>
  <si>
    <t>Постановление администрации ЕМР № 167 от 17.03.2021г.</t>
  </si>
</sst>
</file>

<file path=xl/styles.xml><?xml version="1.0" encoding="utf-8"?>
<styleSheet xmlns="http://schemas.openxmlformats.org/spreadsheetml/2006/main">
  <numFmts count="1">
    <numFmt numFmtId="164" formatCode="0.0"/>
  </numFmts>
  <fonts count="68">
    <font>
      <sz val="11"/>
      <color theme="1"/>
      <name val="Calibri"/>
      <family val="2"/>
      <charset val="204"/>
      <scheme val="minor"/>
    </font>
    <font>
      <b/>
      <sz val="10"/>
      <color theme="1"/>
      <name val="Times New Roman"/>
      <family val="1"/>
      <charset val="204"/>
    </font>
    <font>
      <b/>
      <sz val="14"/>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name val="Times New Roman"/>
      <family val="1"/>
      <charset val="204"/>
    </font>
    <font>
      <sz val="9"/>
      <color theme="1"/>
      <name val="Times New Roman"/>
      <family val="1"/>
      <charset val="204"/>
    </font>
    <font>
      <sz val="6"/>
      <color theme="1"/>
      <name val="Times New Roman"/>
      <family val="1"/>
      <charset val="204"/>
    </font>
    <font>
      <sz val="10"/>
      <color rgb="FF000000"/>
      <name val="Times New Roman"/>
      <family val="1"/>
      <charset val="204"/>
    </font>
    <font>
      <sz val="8"/>
      <color theme="1"/>
      <name val="Times New Roman"/>
      <family val="1"/>
      <charset val="204"/>
    </font>
    <font>
      <sz val="10"/>
      <color rgb="FF00B0F0"/>
      <name val="Times New Roman"/>
      <family val="1"/>
      <charset val="204"/>
    </font>
    <font>
      <sz val="10"/>
      <color rgb="FF00B050"/>
      <name val="Times New Roman"/>
      <family val="1"/>
      <charset val="204"/>
    </font>
    <font>
      <sz val="10"/>
      <color rgb="FFFF0000"/>
      <name val="Times New Roman"/>
      <family val="1"/>
      <charset val="204"/>
    </font>
    <font>
      <sz val="10"/>
      <color rgb="FF343434"/>
      <name val="Times New Roman"/>
      <family val="1"/>
      <charset val="204"/>
    </font>
    <font>
      <b/>
      <sz val="14"/>
      <color theme="1"/>
      <name val="Constantia"/>
      <family val="1"/>
      <charset val="204"/>
    </font>
    <font>
      <sz val="10"/>
      <color rgb="FF7030A0"/>
      <name val="Times New Roman"/>
      <family val="1"/>
      <charset val="204"/>
    </font>
    <font>
      <b/>
      <i/>
      <sz val="10"/>
      <color rgb="FFFF0000"/>
      <name val="Times New Roman"/>
      <family val="1"/>
      <charset val="204"/>
    </font>
    <font>
      <sz val="10"/>
      <color theme="9" tint="-0.499984740745262"/>
      <name val="Times New Roman"/>
      <family val="1"/>
      <charset val="204"/>
    </font>
    <font>
      <sz val="9"/>
      <color rgb="FF343434"/>
      <name val="Arial"/>
      <family val="2"/>
      <charset val="204"/>
    </font>
    <font>
      <b/>
      <sz val="9"/>
      <color rgb="FF343434"/>
      <name val="Arial"/>
      <family val="2"/>
      <charset val="204"/>
    </font>
    <font>
      <sz val="11"/>
      <color theme="1"/>
      <name val="Times New Roman"/>
      <family val="1"/>
      <charset val="204"/>
    </font>
    <font>
      <sz val="10"/>
      <color theme="1"/>
      <name val="Calibri"/>
      <family val="2"/>
      <charset val="204"/>
      <scheme val="minor"/>
    </font>
    <font>
      <sz val="16"/>
      <color theme="1"/>
      <name val="Calibri"/>
      <family val="2"/>
      <charset val="204"/>
      <scheme val="minor"/>
    </font>
    <font>
      <sz val="18"/>
      <color theme="1"/>
      <name val="Calibri"/>
      <family val="2"/>
      <charset val="204"/>
      <scheme val="minor"/>
    </font>
    <font>
      <sz val="11"/>
      <name val="Calibri"/>
      <family val="2"/>
      <charset val="204"/>
      <scheme val="minor"/>
    </font>
    <font>
      <sz val="10"/>
      <color theme="5" tint="-0.499984740745262"/>
      <name val="Times New Roman"/>
      <family val="1"/>
      <charset val="204"/>
    </font>
    <font>
      <sz val="11"/>
      <color rgb="FFFF0000"/>
      <name val="Calibri"/>
      <family val="2"/>
      <charset val="204"/>
      <scheme val="minor"/>
    </font>
    <font>
      <sz val="12"/>
      <color theme="1"/>
      <name val="Calibri"/>
      <family val="2"/>
      <charset val="204"/>
      <scheme val="minor"/>
    </font>
    <font>
      <sz val="8"/>
      <color indexed="8"/>
      <name val="Tahoma"/>
      <family val="2"/>
      <charset val="204"/>
    </font>
    <font>
      <sz val="8"/>
      <color rgb="FFFF0000"/>
      <name val="Tahoma"/>
      <family val="2"/>
      <charset val="204"/>
    </font>
    <font>
      <sz val="8"/>
      <name val="Tahoma"/>
      <family val="2"/>
      <charset val="204"/>
    </font>
    <font>
      <sz val="8"/>
      <name val="Times New Roman"/>
      <family val="1"/>
      <charset val="204"/>
    </font>
    <font>
      <sz val="10"/>
      <color theme="3" tint="0.39997558519241921"/>
      <name val="Times New Roman"/>
      <family val="1"/>
      <charset val="204"/>
    </font>
    <font>
      <b/>
      <sz val="10"/>
      <color rgb="FF7030A0"/>
      <name val="Times New Roman"/>
      <family val="1"/>
      <charset val="204"/>
    </font>
    <font>
      <sz val="12"/>
      <color theme="1"/>
      <name val="Times New Roman"/>
      <family val="1"/>
      <charset val="204"/>
    </font>
    <font>
      <sz val="10"/>
      <color rgb="FF131313"/>
      <name val="Times New Roman"/>
      <family val="1"/>
      <charset val="204"/>
    </font>
    <font>
      <sz val="10"/>
      <name val="Arial"/>
      <family val="2"/>
      <charset val="204"/>
    </font>
    <font>
      <sz val="11"/>
      <name val="Times New Roman"/>
      <family val="1"/>
      <charset val="204"/>
    </font>
    <font>
      <sz val="8"/>
      <color rgb="FFC00000"/>
      <name val="Times New Roman"/>
      <family val="1"/>
      <charset val="204"/>
    </font>
    <font>
      <sz val="10"/>
      <color rgb="FFC00000"/>
      <name val="Times New Roman"/>
      <family val="1"/>
      <charset val="204"/>
    </font>
    <font>
      <sz val="9"/>
      <color rgb="FFC00000"/>
      <name val="Times New Roman"/>
      <family val="1"/>
      <charset val="204"/>
    </font>
    <font>
      <sz val="11"/>
      <color rgb="FF00B050"/>
      <name val="Calibri"/>
      <family val="2"/>
      <charset val="204"/>
      <scheme val="minor"/>
    </font>
    <font>
      <sz val="10"/>
      <color rgb="FF00B050"/>
      <name val="Calibri"/>
      <family val="2"/>
      <charset val="204"/>
      <scheme val="minor"/>
    </font>
    <font>
      <sz val="8"/>
      <color rgb="FFFF0000"/>
      <name val="Times New Roman"/>
      <family val="1"/>
      <charset val="204"/>
    </font>
    <font>
      <sz val="11"/>
      <color theme="1"/>
      <name val="Arial"/>
      <family val="2"/>
      <charset val="204"/>
    </font>
    <font>
      <b/>
      <sz val="12"/>
      <color theme="1"/>
      <name val="Times New Roman"/>
      <family val="1"/>
      <charset val="204"/>
    </font>
    <font>
      <sz val="12"/>
      <name val="Times New Roman"/>
      <family val="1"/>
      <charset val="204"/>
    </font>
    <font>
      <sz val="12"/>
      <name val="Calibri"/>
      <family val="2"/>
      <charset val="204"/>
      <scheme val="minor"/>
    </font>
    <font>
      <sz val="11"/>
      <color rgb="FF000000"/>
      <name val="Calibri"/>
      <family val="2"/>
      <charset val="204"/>
      <scheme val="minor"/>
    </font>
    <font>
      <sz val="9"/>
      <color theme="1"/>
      <name val="Calibri"/>
      <family val="2"/>
      <charset val="204"/>
      <scheme val="minor"/>
    </font>
    <font>
      <sz val="10"/>
      <name val="Calibri"/>
      <family val="2"/>
      <charset val="204"/>
      <scheme val="minor"/>
    </font>
    <font>
      <sz val="9"/>
      <name val="Arial"/>
      <family val="2"/>
      <charset val="204"/>
    </font>
    <font>
      <sz val="8"/>
      <color indexed="8"/>
      <name val="Tahoma"/>
      <family val="2"/>
      <charset val="204"/>
    </font>
    <font>
      <sz val="11"/>
      <color rgb="FF00B050"/>
      <name val="Times New Roman"/>
      <family val="1"/>
      <charset val="204"/>
    </font>
    <font>
      <sz val="8"/>
      <color rgb="FF00B050"/>
      <name val="Times New Roman"/>
      <family val="1"/>
      <charset val="204"/>
    </font>
    <font>
      <b/>
      <sz val="11"/>
      <color theme="1"/>
      <name val="Times New Roman"/>
      <family val="1"/>
      <charset val="204"/>
    </font>
    <font>
      <sz val="10.5"/>
      <color indexed="8"/>
      <name val="Times New Roman"/>
      <family val="1"/>
      <charset val="204"/>
    </font>
    <font>
      <sz val="10"/>
      <color indexed="8"/>
      <name val="Times New Roman"/>
      <family val="1"/>
      <charset val="204"/>
    </font>
    <font>
      <sz val="11"/>
      <color indexed="8"/>
      <name val="Times New Roman"/>
      <family val="1"/>
      <charset val="204"/>
    </font>
    <font>
      <b/>
      <sz val="16"/>
      <color theme="1"/>
      <name val="Times New Roman"/>
      <family val="1"/>
      <charset val="204"/>
    </font>
    <font>
      <b/>
      <sz val="16"/>
      <color theme="1"/>
      <name val="Constantia"/>
      <family val="1"/>
      <charset val="204"/>
    </font>
    <font>
      <sz val="16"/>
      <color theme="1"/>
      <name val="Times New Roman"/>
      <family val="1"/>
      <charset val="204"/>
    </font>
    <font>
      <sz val="16"/>
      <color indexed="8"/>
      <name val="Tahoma"/>
      <family val="2"/>
      <charset val="204"/>
    </font>
    <font>
      <sz val="16"/>
      <color theme="1"/>
      <name val="Tahoma"/>
      <family val="2"/>
      <charset val="204"/>
    </font>
    <font>
      <sz val="9"/>
      <color rgb="FFFF0000"/>
      <name val="Times New Roman"/>
      <family val="1"/>
      <charset val="204"/>
    </font>
    <font>
      <sz val="9"/>
      <color theme="1"/>
      <name val="Tahoma"/>
      <family val="2"/>
      <charset val="204"/>
    </font>
    <font>
      <sz val="16"/>
      <color indexed="8"/>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indexed="9"/>
        <bgColor indexed="64"/>
      </patternFill>
    </fill>
    <fill>
      <patternFill patternType="solid">
        <fgColor rgb="FF5D7430"/>
        <bgColor indexed="64"/>
      </patternFill>
    </fill>
    <fill>
      <patternFill patternType="solid">
        <fgColor rgb="FF00B0F0"/>
        <bgColor indexed="64"/>
      </patternFill>
    </fill>
    <fill>
      <patternFill patternType="solid">
        <fgColor rgb="FF7030A0"/>
        <bgColor indexed="64"/>
      </patternFill>
    </fill>
  </fills>
  <borders count="4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8"/>
      </left>
      <right style="thin">
        <color auto="1"/>
      </right>
      <top style="thin">
        <color auto="1"/>
      </top>
      <bottom style="thin">
        <color auto="1"/>
      </bottom>
      <diagonal/>
    </border>
    <border>
      <left style="medium">
        <color indexed="8"/>
      </left>
      <right style="medium">
        <color indexed="8"/>
      </right>
      <top style="thin">
        <color auto="1"/>
      </top>
      <bottom style="thin">
        <color auto="1"/>
      </bottom>
      <diagonal/>
    </border>
    <border>
      <left style="medium">
        <color indexed="8"/>
      </left>
      <right style="medium">
        <color indexed="8"/>
      </right>
      <top style="thin">
        <color auto="1"/>
      </top>
      <bottom style="medium">
        <color indexed="8"/>
      </bottom>
      <diagonal/>
    </border>
    <border>
      <left style="medium">
        <color indexed="8"/>
      </left>
      <right style="thin">
        <color auto="1"/>
      </right>
      <top style="thin">
        <color auto="1"/>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auto="1"/>
      </bottom>
      <diagonal/>
    </border>
    <border>
      <left style="medium">
        <color indexed="8"/>
      </left>
      <right style="thin">
        <color auto="1"/>
      </right>
      <top style="medium">
        <color indexed="8"/>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8"/>
      </right>
      <top style="thin">
        <color auto="1"/>
      </top>
      <bottom/>
      <diagonal/>
    </border>
    <border>
      <left style="medium">
        <color indexed="8"/>
      </left>
      <right style="medium">
        <color indexed="8"/>
      </right>
      <top style="thin">
        <color auto="1"/>
      </top>
      <bottom/>
      <diagonal/>
    </border>
    <border>
      <left style="medium">
        <color indexed="8"/>
      </left>
      <right style="thin">
        <color auto="1"/>
      </right>
      <top style="thin">
        <color auto="1"/>
      </top>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613">
    <xf numFmtId="0" fontId="0" fillId="0" borderId="0" xfId="0"/>
    <xf numFmtId="0" fontId="0" fillId="0" borderId="0" xfId="0" applyAlignment="1">
      <alignment vertical="top"/>
    </xf>
    <xf numFmtId="2" fontId="0" fillId="0" borderId="0" xfId="0" applyNumberFormat="1"/>
    <xf numFmtId="0" fontId="0" fillId="0" borderId="0" xfId="0" applyAlignment="1">
      <alignment horizontal="center" vertical="center"/>
    </xf>
    <xf numFmtId="0" fontId="0" fillId="2" borderId="0" xfId="0" applyFill="1"/>
    <xf numFmtId="0" fontId="3"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0" fillId="3" borderId="0" xfId="0" applyFill="1"/>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0" borderId="1" xfId="0" applyFont="1" applyBorder="1" applyAlignment="1">
      <alignment horizontal="center" vertical="center"/>
    </xf>
    <xf numFmtId="0" fontId="14"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4" fillId="0" borderId="0" xfId="0" applyFont="1" applyAlignment="1">
      <alignment horizontal="center" vertical="center"/>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22" fontId="14" fillId="4" borderId="1" xfId="0" applyNumberFormat="1" applyFont="1" applyFill="1" applyBorder="1" applyAlignment="1">
      <alignment horizontal="center" vertical="center" wrapText="1"/>
    </xf>
    <xf numFmtId="0" fontId="0" fillId="3" borderId="1" xfId="0" applyFill="1" applyBorder="1"/>
    <xf numFmtId="0" fontId="18" fillId="3" borderId="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14" fontId="3" fillId="3"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xf numFmtId="0" fontId="0" fillId="0" borderId="5" xfId="0" applyBorder="1"/>
    <xf numFmtId="0" fontId="0" fillId="0" borderId="7" xfId="0" applyBorder="1"/>
    <xf numFmtId="0" fontId="23" fillId="0" borderId="0" xfId="0" applyFont="1" applyBorder="1" applyAlignment="1"/>
    <xf numFmtId="0" fontId="23" fillId="0" borderId="0" xfId="0" applyFont="1" applyBorder="1" applyAlignment="1">
      <alignment vertical="center"/>
    </xf>
    <xf numFmtId="0" fontId="0" fillId="0" borderId="0" xfId="0" applyBorder="1" applyAlignment="1"/>
    <xf numFmtId="0" fontId="24" fillId="0" borderId="0" xfId="0" applyFont="1" applyBorder="1" applyAlignment="1"/>
    <xf numFmtId="0" fontId="0" fillId="0" borderId="1" xfId="0" applyBorder="1" applyAlignment="1">
      <alignment horizontal="center" vertical="center" wrapText="1"/>
    </xf>
    <xf numFmtId="0" fontId="22" fillId="0" borderId="7" xfId="0" applyFont="1" applyBorder="1" applyAlignment="1">
      <alignment horizontal="center" vertical="center" wrapText="1"/>
    </xf>
    <xf numFmtId="0" fontId="0" fillId="6" borderId="7"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xf>
    <xf numFmtId="0" fontId="0" fillId="6" borderId="4" xfId="0" applyFill="1" applyBorder="1" applyAlignment="1">
      <alignment horizontal="center" vertical="center" wrapText="1"/>
    </xf>
    <xf numFmtId="0" fontId="0" fillId="0" borderId="5" xfId="0"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25" fillId="5" borderId="0" xfId="0" applyFont="1" applyFill="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0" borderId="1" xfId="0" applyFont="1" applyBorder="1"/>
    <xf numFmtId="0" fontId="0" fillId="0" borderId="1" xfId="0" applyBorder="1" applyAlignment="1">
      <alignment horizontal="center" vertical="center"/>
    </xf>
    <xf numFmtId="0" fontId="18" fillId="0" borderId="1" xfId="0" applyFont="1" applyBorder="1" applyAlignment="1">
      <alignment horizontal="center" vertical="center" wrapText="1"/>
    </xf>
    <xf numFmtId="0" fontId="3" fillId="0" borderId="1" xfId="0" applyFont="1" applyBorder="1" applyAlignment="1">
      <alignment wrapText="1"/>
    </xf>
    <xf numFmtId="2" fontId="3" fillId="0" borderId="1" xfId="0" applyNumberFormat="1" applyFont="1" applyBorder="1" applyAlignment="1">
      <alignment horizontal="center" vertical="center" wrapText="1"/>
    </xf>
    <xf numFmtId="0" fontId="28" fillId="3" borderId="0" xfId="0" applyFont="1" applyFill="1"/>
    <xf numFmtId="0" fontId="28" fillId="0" borderId="0" xfId="0" applyFont="1"/>
    <xf numFmtId="0" fontId="0" fillId="0" borderId="8" xfId="0" applyBorder="1"/>
    <xf numFmtId="0" fontId="0" fillId="3" borderId="0" xfId="0" applyFill="1" applyAlignment="1">
      <alignment horizontal="center" vertical="center"/>
    </xf>
    <xf numFmtId="0" fontId="1" fillId="6" borderId="1" xfId="0" applyFont="1" applyFill="1" applyBorder="1" applyAlignment="1">
      <alignment horizontal="center" vertical="center" wrapText="1"/>
    </xf>
    <xf numFmtId="4" fontId="31" fillId="7" borderId="13" xfId="0" applyNumberFormat="1" applyFont="1" applyFill="1" applyBorder="1" applyAlignment="1">
      <alignment horizontal="center" vertical="center"/>
    </xf>
    <xf numFmtId="4" fontId="31" fillId="3" borderId="10" xfId="0" applyNumberFormat="1" applyFont="1" applyFill="1" applyBorder="1" applyAlignment="1">
      <alignment horizontal="center" vertical="center"/>
    </xf>
    <xf numFmtId="0" fontId="18"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xf numFmtId="4" fontId="31" fillId="7" borderId="11" xfId="0" applyNumberFormat="1" applyFont="1" applyFill="1" applyBorder="1" applyAlignment="1">
      <alignment vertical="center"/>
    </xf>
    <xf numFmtId="4" fontId="31" fillId="7" borderId="12" xfId="0" applyNumberFormat="1" applyFont="1" applyFill="1" applyBorder="1" applyAlignment="1">
      <alignment vertical="center"/>
    </xf>
    <xf numFmtId="0" fontId="6" fillId="5"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5" fillId="3" borderId="0" xfId="0" applyFont="1" applyFill="1"/>
    <xf numFmtId="0" fontId="25" fillId="2" borderId="0" xfId="0" applyFont="1" applyFill="1"/>
    <xf numFmtId="4" fontId="3" fillId="3" borderId="1" xfId="0" applyNumberFormat="1" applyFont="1" applyFill="1" applyBorder="1" applyAlignment="1">
      <alignment horizontal="center" vertical="center" wrapText="1"/>
    </xf>
    <xf numFmtId="0" fontId="33" fillId="3"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0" xfId="0" applyFont="1" applyFill="1" applyAlignment="1">
      <alignment horizontal="center" vertical="center" wrapText="1"/>
    </xf>
    <xf numFmtId="0" fontId="3" fillId="3" borderId="0" xfId="0" applyFont="1" applyFill="1"/>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0" fontId="1" fillId="6" borderId="1" xfId="0" applyFont="1" applyFill="1" applyBorder="1" applyAlignment="1">
      <alignment horizontal="center" vertical="center" wrapText="1"/>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xf numFmtId="0" fontId="25" fillId="3" borderId="1" xfId="0" applyFont="1" applyFill="1" applyBorder="1"/>
    <xf numFmtId="0" fontId="1" fillId="6"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0" borderId="0" xfId="0" applyFont="1" applyAlignment="1">
      <alignment horizontal="center" vertical="center"/>
    </xf>
    <xf numFmtId="4" fontId="31" fillId="7" borderId="10" xfId="0" applyNumberFormat="1" applyFont="1" applyFill="1" applyBorder="1" applyAlignment="1">
      <alignment vertical="center"/>
    </xf>
    <xf numFmtId="4" fontId="31" fillId="7" borderId="9" xfId="0" applyNumberFormat="1" applyFont="1" applyFill="1" applyBorder="1" applyAlignment="1">
      <alignment vertical="center"/>
    </xf>
    <xf numFmtId="0" fontId="38"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10" fillId="0" borderId="0" xfId="0" applyFont="1" applyAlignment="1">
      <alignment horizontal="center" vertical="center"/>
    </xf>
    <xf numFmtId="46" fontId="6" fillId="3" borderId="1" xfId="0" applyNumberFormat="1" applyFont="1" applyFill="1" applyBorder="1" applyAlignment="1">
      <alignment horizontal="center" vertical="center" wrapText="1"/>
    </xf>
    <xf numFmtId="22" fontId="6" fillId="3" borderId="1" xfId="0" applyNumberFormat="1" applyFont="1" applyFill="1" applyBorder="1" applyAlignment="1">
      <alignment horizontal="center" vertical="center" wrapText="1"/>
    </xf>
    <xf numFmtId="0" fontId="13" fillId="0" borderId="0" xfId="0" applyFont="1" applyAlignment="1">
      <alignment horizontal="center" vertical="center" wrapText="1"/>
    </xf>
    <xf numFmtId="2" fontId="13" fillId="3" borderId="1" xfId="0" applyNumberFormat="1" applyFont="1" applyFill="1" applyBorder="1" applyAlignment="1">
      <alignment horizontal="center" vertical="center" wrapText="1"/>
    </xf>
    <xf numFmtId="0" fontId="39" fillId="3" borderId="1" xfId="0" applyFont="1" applyFill="1" applyBorder="1" applyAlignment="1">
      <alignment horizontal="center" vertical="center" wrapText="1"/>
    </xf>
    <xf numFmtId="0" fontId="40" fillId="3" borderId="0" xfId="0" applyFont="1" applyFill="1" applyAlignment="1">
      <alignment horizontal="center" wrapText="1"/>
    </xf>
    <xf numFmtId="0" fontId="40" fillId="3"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18" fillId="0" borderId="0" xfId="0" applyFont="1" applyAlignment="1">
      <alignment horizontal="center" vertical="center" wrapText="1"/>
    </xf>
    <xf numFmtId="0" fontId="1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22" fontId="6" fillId="4" borderId="1" xfId="0" applyNumberFormat="1" applyFont="1" applyFill="1" applyBorder="1" applyAlignment="1">
      <alignment horizontal="center" vertical="center" wrapText="1"/>
    </xf>
    <xf numFmtId="0" fontId="25" fillId="3" borderId="0" xfId="0" applyFont="1" applyFill="1" applyAlignment="1">
      <alignment horizontal="center" vertical="center"/>
    </xf>
    <xf numFmtId="2" fontId="12" fillId="0" borderId="1" xfId="0" applyNumberFormat="1" applyFont="1" applyBorder="1" applyAlignment="1">
      <alignment horizontal="center" vertical="center" wrapText="1"/>
    </xf>
    <xf numFmtId="0" fontId="42" fillId="0" borderId="0" xfId="0" applyFont="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wrapText="1"/>
    </xf>
    <xf numFmtId="0" fontId="10" fillId="3" borderId="7" xfId="0" applyFont="1" applyFill="1" applyBorder="1" applyAlignment="1">
      <alignment horizontal="center" vertical="center" wrapText="1"/>
    </xf>
    <xf numFmtId="0" fontId="13" fillId="0" borderId="1" xfId="0" applyFont="1" applyBorder="1" applyAlignment="1">
      <alignment horizont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top" wrapText="1"/>
    </xf>
    <xf numFmtId="0" fontId="13" fillId="3" borderId="7"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3" borderId="1" xfId="0" applyFont="1" applyFill="1" applyBorder="1" applyAlignment="1">
      <alignment horizontal="center" vertical="center"/>
    </xf>
    <xf numFmtId="4" fontId="25" fillId="0" borderId="8" xfId="0" applyNumberFormat="1" applyFont="1" applyBorder="1" applyAlignment="1">
      <alignment horizontal="center" vertical="center" wrapText="1"/>
    </xf>
    <xf numFmtId="0" fontId="6" fillId="3" borderId="7"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27" fillId="3" borderId="0" xfId="0" applyFont="1" applyFill="1"/>
    <xf numFmtId="0" fontId="27" fillId="2" borderId="0" xfId="0" applyFont="1" applyFill="1"/>
    <xf numFmtId="0" fontId="0" fillId="2" borderId="1" xfId="0" applyFill="1" applyBorder="1"/>
    <xf numFmtId="0" fontId="13" fillId="0" borderId="0" xfId="0" applyFont="1"/>
    <xf numFmtId="0" fontId="12"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3" xfId="0" applyFont="1" applyFill="1" applyBorder="1" applyAlignment="1">
      <alignment horizontal="center" vertical="center"/>
    </xf>
    <xf numFmtId="4" fontId="6" fillId="3" borderId="1" xfId="0" applyNumberFormat="1" applyFont="1" applyFill="1" applyBorder="1" applyAlignment="1">
      <alignment horizontal="center" vertical="center" wrapText="1"/>
    </xf>
    <xf numFmtId="4" fontId="6" fillId="0" borderId="0" xfId="0" applyNumberFormat="1" applyFont="1" applyAlignment="1">
      <alignment horizontal="center" vertical="center" wrapText="1"/>
    </xf>
    <xf numFmtId="0" fontId="25" fillId="3" borderId="8" xfId="0" applyFont="1" applyFill="1" applyBorder="1"/>
    <xf numFmtId="0" fontId="47" fillId="5" borderId="5"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8" fillId="3" borderId="0" xfId="0" applyFont="1" applyFill="1"/>
    <xf numFmtId="0" fontId="48" fillId="2" borderId="0" xfId="0" applyFont="1" applyFill="1"/>
    <xf numFmtId="0" fontId="47" fillId="5" borderId="1" xfId="0" applyFont="1" applyFill="1" applyBorder="1" applyAlignment="1">
      <alignment horizontal="center" vertical="center" wrapText="1"/>
    </xf>
    <xf numFmtId="0" fontId="47" fillId="5" borderId="19" xfId="0" applyFont="1" applyFill="1" applyBorder="1" applyAlignment="1">
      <alignment horizontal="center" vertical="center" wrapText="1"/>
    </xf>
    <xf numFmtId="0" fontId="47" fillId="0" borderId="19" xfId="0" applyFont="1" applyFill="1" applyBorder="1" applyAlignment="1">
      <alignment horizontal="center" wrapText="1"/>
    </xf>
    <xf numFmtId="0" fontId="47" fillId="3" borderId="19" xfId="0" applyFont="1" applyFill="1" applyBorder="1" applyAlignment="1">
      <alignment horizontal="center" vertical="center" wrapText="1"/>
    </xf>
    <xf numFmtId="0" fontId="48" fillId="0" borderId="0" xfId="0" applyFont="1"/>
    <xf numFmtId="0" fontId="35" fillId="5" borderId="4"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47" fillId="0" borderId="19" xfId="0" applyFont="1" applyBorder="1" applyAlignment="1">
      <alignment horizontal="center" wrapText="1"/>
    </xf>
    <xf numFmtId="0" fontId="0" fillId="0" borderId="20" xfId="0" applyFill="1" applyBorder="1" applyAlignment="1">
      <alignment wrapText="1"/>
    </xf>
    <xf numFmtId="0" fontId="49" fillId="0" borderId="20" xfId="0" applyFont="1" applyBorder="1" applyAlignment="1">
      <alignment wrapText="1"/>
    </xf>
    <xf numFmtId="0" fontId="47" fillId="3" borderId="20" xfId="0" applyFont="1" applyFill="1" applyBorder="1" applyAlignment="1">
      <alignment horizontal="center" vertical="center" wrapText="1"/>
    </xf>
    <xf numFmtId="0" fontId="35" fillId="5" borderId="19" xfId="0" applyFont="1" applyFill="1" applyBorder="1" applyAlignment="1">
      <alignment horizontal="center" vertical="center" wrapText="1"/>
    </xf>
    <xf numFmtId="0" fontId="0" fillId="0" borderId="19" xfId="0" applyFill="1" applyBorder="1" applyAlignment="1">
      <alignment wrapText="1"/>
    </xf>
    <xf numFmtId="0" fontId="49" fillId="0" borderId="19" xfId="0" applyFont="1" applyBorder="1" applyAlignment="1">
      <alignment wrapText="1"/>
    </xf>
    <xf numFmtId="0" fontId="0" fillId="3" borderId="20" xfId="0" applyFill="1" applyBorder="1" applyAlignment="1">
      <alignment horizontal="center" vertical="center"/>
    </xf>
    <xf numFmtId="0" fontId="6" fillId="5" borderId="5"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20" xfId="0" applyFont="1" applyBorder="1"/>
    <xf numFmtId="4" fontId="7" fillId="0" borderId="20" xfId="0" applyNumberFormat="1" applyFont="1" applyBorder="1"/>
    <xf numFmtId="0" fontId="7" fillId="0" borderId="20" xfId="0" applyFont="1" applyBorder="1" applyAlignment="1">
      <alignment wrapText="1"/>
    </xf>
    <xf numFmtId="0" fontId="0" fillId="3" borderId="0" xfId="0" applyFont="1" applyFill="1" applyAlignment="1">
      <alignment horizontal="center" vertical="center"/>
    </xf>
    <xf numFmtId="0" fontId="0" fillId="3" borderId="1" xfId="0" applyFont="1" applyFill="1" applyBorder="1" applyAlignment="1">
      <alignment horizontal="center" vertical="center" wrapText="1"/>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3" fillId="3" borderId="0" xfId="0" applyFont="1" applyFill="1" applyAlignment="1">
      <alignment horizontal="center" vertical="center" wrapText="1"/>
    </xf>
    <xf numFmtId="0" fontId="6" fillId="3" borderId="1" xfId="0" applyFont="1" applyFill="1" applyBorder="1" applyAlignment="1">
      <alignment horizontal="center" vertical="center"/>
    </xf>
    <xf numFmtId="0" fontId="12" fillId="3" borderId="0" xfId="0" applyFont="1" applyFill="1" applyAlignment="1">
      <alignment horizontal="center" vertical="center" wrapText="1"/>
    </xf>
    <xf numFmtId="0" fontId="36" fillId="3" borderId="0" xfId="0" applyFont="1" applyFill="1" applyAlignment="1">
      <alignment horizontal="center" vertical="center" wrapText="1"/>
    </xf>
    <xf numFmtId="4" fontId="9" fillId="3" borderId="0" xfId="0" applyNumberFormat="1" applyFont="1" applyFill="1" applyAlignment="1">
      <alignment horizontal="center" vertical="center" wrapText="1"/>
    </xf>
    <xf numFmtId="22" fontId="14" fillId="3" borderId="1" xfId="0" applyNumberFormat="1" applyFont="1" applyFill="1" applyBorder="1" applyAlignment="1">
      <alignment horizontal="center" vertical="center" wrapText="1"/>
    </xf>
    <xf numFmtId="4" fontId="29" fillId="3" borderId="10" xfId="0" applyNumberFormat="1" applyFont="1" applyFill="1" applyBorder="1" applyAlignment="1">
      <alignment horizontal="center" vertical="center"/>
    </xf>
    <xf numFmtId="4" fontId="30" fillId="3" borderId="10" xfId="0" applyNumberFormat="1" applyFont="1" applyFill="1" applyBorder="1" applyAlignment="1">
      <alignment vertical="top"/>
    </xf>
    <xf numFmtId="4" fontId="30" fillId="3" borderId="9" xfId="0" applyNumberFormat="1" applyFont="1" applyFill="1" applyBorder="1" applyAlignment="1">
      <alignment vertical="top"/>
    </xf>
    <xf numFmtId="4" fontId="31" fillId="3" borderId="14" xfId="0" applyNumberFormat="1" applyFont="1" applyFill="1" applyBorder="1" applyAlignment="1">
      <alignment vertical="center"/>
    </xf>
    <xf numFmtId="4" fontId="31" fillId="3" borderId="15" xfId="0" applyNumberFormat="1" applyFont="1" applyFill="1" applyBorder="1" applyAlignment="1">
      <alignment vertical="center"/>
    </xf>
    <xf numFmtId="4" fontId="31" fillId="3" borderId="10" xfId="0" applyNumberFormat="1" applyFont="1" applyFill="1" applyBorder="1" applyAlignment="1">
      <alignment vertical="top"/>
    </xf>
    <xf numFmtId="4" fontId="31" fillId="3" borderId="9" xfId="0" applyNumberFormat="1" applyFont="1" applyFill="1" applyBorder="1" applyAlignment="1">
      <alignment vertical="top"/>
    </xf>
    <xf numFmtId="0" fontId="42" fillId="3" borderId="0" xfId="0" applyFont="1" applyFill="1" applyAlignment="1">
      <alignment horizontal="center" vertical="center" wrapText="1"/>
    </xf>
    <xf numFmtId="0" fontId="42" fillId="3" borderId="1" xfId="0" applyFont="1" applyFill="1" applyBorder="1" applyAlignment="1">
      <alignment horizontal="center" vertical="center" wrapText="1"/>
    </xf>
    <xf numFmtId="4" fontId="0" fillId="3" borderId="0" xfId="0" applyNumberFormat="1" applyFont="1" applyFill="1" applyAlignment="1">
      <alignment horizontal="center" vertical="center"/>
    </xf>
    <xf numFmtId="0" fontId="43" fillId="3" borderId="1" xfId="0" applyFont="1" applyFill="1" applyBorder="1" applyAlignment="1">
      <alignment horizontal="center" vertical="center" wrapText="1"/>
    </xf>
    <xf numFmtId="0" fontId="18" fillId="3" borderId="0" xfId="0" applyFont="1" applyFill="1" applyAlignment="1">
      <alignment horizontal="center" vertical="center" wrapText="1"/>
    </xf>
    <xf numFmtId="4" fontId="3" fillId="3" borderId="0" xfId="0" applyNumberFormat="1" applyFont="1" applyFill="1" applyAlignment="1">
      <alignment horizontal="center" vertical="center"/>
    </xf>
    <xf numFmtId="0" fontId="26" fillId="3" borderId="1" xfId="0" applyFont="1" applyFill="1" applyBorder="1" applyAlignment="1">
      <alignment horizontal="center" vertical="top" wrapText="1"/>
    </xf>
    <xf numFmtId="0" fontId="35" fillId="3"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 xfId="0" applyNumberFormat="1" applyFont="1" applyFill="1" applyBorder="1"/>
    <xf numFmtId="0" fontId="3" fillId="3" borderId="1" xfId="0" applyFont="1" applyFill="1" applyBorder="1"/>
    <xf numFmtId="0" fontId="0" fillId="3" borderId="1" xfId="0" applyFill="1" applyBorder="1" applyAlignment="1">
      <alignment horizontal="center" vertical="center" wrapText="1"/>
    </xf>
    <xf numFmtId="2" fontId="0" fillId="3" borderId="1" xfId="0" applyNumberFormat="1" applyFill="1" applyBorder="1" applyAlignment="1">
      <alignment horizontal="center" vertical="center" wrapText="1"/>
    </xf>
    <xf numFmtId="2" fontId="0" fillId="3" borderId="1" xfId="0" applyNumberFormat="1" applyFill="1" applyBorder="1"/>
    <xf numFmtId="0" fontId="3" fillId="3" borderId="1" xfId="0" applyFont="1" applyFill="1" applyBorder="1" applyAlignment="1">
      <alignment wrapText="1"/>
    </xf>
    <xf numFmtId="4" fontId="6" fillId="3" borderId="10" xfId="0" applyNumberFormat="1" applyFont="1" applyFill="1" applyBorder="1" applyAlignment="1">
      <alignment horizontal="center" vertical="center"/>
    </xf>
    <xf numFmtId="4" fontId="13" fillId="3" borderId="10" xfId="0" applyNumberFormat="1" applyFont="1" applyFill="1" applyBorder="1" applyAlignment="1">
      <alignment vertical="top"/>
    </xf>
    <xf numFmtId="0" fontId="3" fillId="8"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0" fillId="0" borderId="20" xfId="0" applyFont="1" applyBorder="1" applyAlignment="1">
      <alignment horizontal="center" vertical="center"/>
    </xf>
    <xf numFmtId="0" fontId="14" fillId="4"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3" borderId="1" xfId="0" applyFont="1" applyFill="1" applyBorder="1" applyAlignment="1">
      <alignment horizontal="center" vertical="center"/>
    </xf>
    <xf numFmtId="0" fontId="0" fillId="3" borderId="20" xfId="0" applyFont="1" applyFill="1" applyBorder="1" applyAlignment="1">
      <alignment horizontal="center" vertical="center"/>
    </xf>
    <xf numFmtId="3" fontId="3" fillId="3" borderId="1" xfId="0" applyNumberFormat="1" applyFont="1" applyFill="1" applyBorder="1" applyAlignment="1">
      <alignment horizontal="center" vertical="center" wrapText="1"/>
    </xf>
    <xf numFmtId="0" fontId="12" fillId="3" borderId="20" xfId="0" applyFont="1" applyFill="1" applyBorder="1" applyAlignment="1">
      <alignment horizontal="center" vertical="center" wrapText="1"/>
    </xf>
    <xf numFmtId="0" fontId="6" fillId="3" borderId="0" xfId="0" applyFont="1" applyFill="1" applyAlignment="1">
      <alignment horizontal="center" vertical="center" wrapText="1"/>
    </xf>
    <xf numFmtId="0" fontId="1" fillId="6" borderId="1"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0" xfId="0" applyFont="1" applyAlignment="1">
      <alignment vertical="center" wrapText="1"/>
    </xf>
    <xf numFmtId="0" fontId="3" fillId="3" borderId="20" xfId="0" applyFont="1" applyFill="1" applyBorder="1" applyAlignment="1">
      <alignment horizontal="center" vertical="center"/>
    </xf>
    <xf numFmtId="0" fontId="14" fillId="3" borderId="20" xfId="0" applyFont="1" applyFill="1" applyBorder="1" applyAlignment="1">
      <alignment horizontal="center" vertical="center" wrapText="1"/>
    </xf>
    <xf numFmtId="0" fontId="14" fillId="3" borderId="20" xfId="0" applyFont="1" applyFill="1" applyBorder="1" applyAlignment="1">
      <alignment horizontal="center" vertical="center"/>
    </xf>
    <xf numFmtId="0" fontId="0" fillId="3" borderId="20" xfId="0" applyFill="1" applyBorder="1" applyAlignment="1">
      <alignment horizontal="center" vertical="center" wrapText="1"/>
    </xf>
    <xf numFmtId="0" fontId="7" fillId="0" borderId="21" xfId="0" applyFont="1" applyBorder="1" applyAlignment="1">
      <alignment horizontal="center" vertical="center"/>
    </xf>
    <xf numFmtId="0" fontId="7" fillId="0" borderId="21" xfId="0" applyFont="1" applyBorder="1" applyAlignment="1">
      <alignment horizontal="center" vertical="center" wrapText="1"/>
    </xf>
    <xf numFmtId="14" fontId="7" fillId="0" borderId="21" xfId="0" applyNumberFormat="1" applyFont="1" applyBorder="1" applyAlignment="1">
      <alignment horizontal="center" vertical="center"/>
    </xf>
    <xf numFmtId="0" fontId="7" fillId="0" borderId="0" xfId="0" applyFont="1" applyAlignment="1">
      <alignment horizontal="center" vertical="center"/>
    </xf>
    <xf numFmtId="0" fontId="0" fillId="3" borderId="21" xfId="0" applyFill="1" applyBorder="1" applyAlignment="1">
      <alignment horizontal="center" vertical="center"/>
    </xf>
    <xf numFmtId="0" fontId="0" fillId="0" borderId="21" xfId="0" applyBorder="1"/>
    <xf numFmtId="0" fontId="18"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0" fillId="3" borderId="21" xfId="0" applyFill="1" applyBorder="1"/>
    <xf numFmtId="3" fontId="14" fillId="3" borderId="1" xfId="0" applyNumberFormat="1" applyFont="1" applyFill="1" applyBorder="1" applyAlignment="1">
      <alignment horizontal="center" vertical="center" wrapText="1"/>
    </xf>
    <xf numFmtId="0" fontId="6" fillId="3" borderId="21"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6" fillId="0" borderId="21" xfId="0" applyFont="1" applyBorder="1" applyAlignment="1">
      <alignment horizontal="center" vertical="center"/>
    </xf>
    <xf numFmtId="0" fontId="32" fillId="3" borderId="21"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4" fillId="0" borderId="21" xfId="0" applyFont="1" applyBorder="1" applyAlignment="1">
      <alignment horizontal="center" vertical="center"/>
    </xf>
    <xf numFmtId="0" fontId="10" fillId="3" borderId="21"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8" fillId="0" borderId="21" xfId="0" applyFont="1" applyBorder="1" applyAlignment="1">
      <alignment horizontal="center" vertical="center" wrapText="1"/>
    </xf>
    <xf numFmtId="2" fontId="42" fillId="0" borderId="21" xfId="0" applyNumberFormat="1" applyFont="1" applyBorder="1" applyAlignment="1">
      <alignment horizontal="center" vertical="center" wrapText="1"/>
    </xf>
    <xf numFmtId="0" fontId="3" fillId="5" borderId="3" xfId="0" applyFont="1" applyFill="1" applyBorder="1" applyAlignment="1">
      <alignment horizontal="center" vertical="center" wrapText="1"/>
    </xf>
    <xf numFmtId="2" fontId="3" fillId="0" borderId="3" xfId="0" applyNumberFormat="1" applyFont="1" applyBorder="1" applyAlignment="1">
      <alignment horizontal="center" vertical="center" wrapText="1"/>
    </xf>
    <xf numFmtId="2" fontId="42" fillId="0" borderId="3" xfId="0" applyNumberFormat="1" applyFont="1" applyBorder="1" applyAlignment="1">
      <alignment horizontal="center" vertical="center" wrapText="1"/>
    </xf>
    <xf numFmtId="0" fontId="0" fillId="0" borderId="22" xfId="0" applyBorder="1"/>
    <xf numFmtId="4" fontId="6" fillId="7" borderId="23" xfId="0" applyNumberFormat="1" applyFont="1" applyFill="1" applyBorder="1" applyAlignment="1">
      <alignment horizontal="center" vertical="center"/>
    </xf>
    <xf numFmtId="4" fontId="6" fillId="7" borderId="23" xfId="0" applyNumberFormat="1" applyFont="1" applyFill="1" applyBorder="1" applyAlignment="1">
      <alignment horizontal="center" vertical="center" wrapText="1"/>
    </xf>
    <xf numFmtId="4" fontId="13" fillId="7" borderId="23" xfId="0" applyNumberFormat="1" applyFont="1" applyFill="1" applyBorder="1" applyAlignment="1">
      <alignment vertical="top"/>
    </xf>
    <xf numFmtId="4" fontId="13" fillId="7" borderId="24" xfId="0" applyNumberFormat="1" applyFont="1" applyFill="1" applyBorder="1" applyAlignment="1">
      <alignment vertical="top"/>
    </xf>
    <xf numFmtId="0" fontId="3" fillId="0" borderId="21" xfId="0" applyFont="1" applyBorder="1" applyAlignment="1">
      <alignment horizontal="center" vertical="center" wrapText="1"/>
    </xf>
    <xf numFmtId="2" fontId="0" fillId="0" borderId="21" xfId="0" applyNumberFormat="1" applyBorder="1" applyAlignment="1">
      <alignment horizontal="center" vertical="center"/>
    </xf>
    <xf numFmtId="2" fontId="0" fillId="0" borderId="21" xfId="0" applyNumberFormat="1" applyBorder="1"/>
    <xf numFmtId="4" fontId="6" fillId="7" borderId="21" xfId="0" applyNumberFormat="1" applyFont="1" applyFill="1" applyBorder="1" applyAlignment="1">
      <alignment horizontal="center" vertical="center"/>
    </xf>
    <xf numFmtId="4" fontId="13" fillId="7" borderId="21" xfId="0" applyNumberFormat="1" applyFont="1" applyFill="1" applyBorder="1" applyAlignment="1">
      <alignment vertical="top"/>
    </xf>
    <xf numFmtId="0" fontId="6" fillId="8" borderId="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6" fillId="3" borderId="0" xfId="0" applyFont="1" applyFill="1" applyAlignment="1">
      <alignment horizontal="center" vertical="center"/>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3" borderId="2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21" fillId="9" borderId="1" xfId="0" applyFont="1" applyFill="1" applyBorder="1" applyAlignment="1">
      <alignment wrapText="1"/>
    </xf>
    <xf numFmtId="4" fontId="6" fillId="3" borderId="9" xfId="0" applyNumberFormat="1" applyFont="1" applyFill="1" applyBorder="1" applyAlignment="1">
      <alignment horizontal="center" vertical="center"/>
    </xf>
    <xf numFmtId="0" fontId="3" fillId="3" borderId="21" xfId="0" applyFont="1" applyFill="1" applyBorder="1" applyAlignment="1">
      <alignment horizontal="center" vertical="center" wrapText="1"/>
    </xf>
    <xf numFmtId="46" fontId="3" fillId="3" borderId="1"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0" xfId="0" applyFont="1" applyFill="1" applyAlignment="1">
      <alignment horizontal="center" vertical="center" wrapText="1"/>
    </xf>
    <xf numFmtId="0" fontId="25" fillId="3" borderId="1" xfId="0" applyFont="1" applyFill="1" applyBorder="1" applyAlignment="1">
      <alignment horizontal="center" vertical="center" wrapText="1"/>
    </xf>
    <xf numFmtId="0" fontId="0" fillId="3" borderId="29" xfId="0" applyFill="1" applyBorder="1"/>
    <xf numFmtId="0" fontId="3" fillId="3" borderId="29" xfId="0" applyFont="1" applyFill="1" applyBorder="1" applyAlignment="1">
      <alignment wrapText="1"/>
    </xf>
    <xf numFmtId="2" fontId="3" fillId="3" borderId="29" xfId="0" applyNumberFormat="1" applyFont="1" applyFill="1" applyBorder="1" applyAlignment="1">
      <alignment horizontal="center" vertical="center" wrapText="1"/>
    </xf>
    <xf numFmtId="0" fontId="14" fillId="3" borderId="29" xfId="0" applyFont="1" applyFill="1" applyBorder="1" applyAlignment="1">
      <alignment horizontal="center" vertical="center"/>
    </xf>
    <xf numFmtId="0" fontId="44" fillId="3" borderId="29" xfId="0" applyFont="1" applyFill="1" applyBorder="1" applyAlignment="1">
      <alignment horizontal="center" vertical="center" wrapText="1"/>
    </xf>
    <xf numFmtId="0" fontId="6" fillId="3" borderId="29" xfId="0" applyFont="1" applyFill="1" applyBorder="1" applyAlignment="1">
      <alignment horizontal="center" vertical="center" wrapText="1"/>
    </xf>
    <xf numFmtId="3" fontId="0" fillId="3" borderId="1" xfId="0" applyNumberFormat="1" applyFill="1" applyBorder="1" applyAlignment="1">
      <alignment horizontal="center" vertical="center"/>
    </xf>
    <xf numFmtId="3" fontId="0" fillId="0" borderId="0" xfId="0" applyNumberFormat="1" applyFont="1" applyAlignment="1">
      <alignment horizontal="center" vertical="center"/>
    </xf>
    <xf numFmtId="14" fontId="6"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xf>
    <xf numFmtId="0" fontId="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10" borderId="1" xfId="0" applyFill="1" applyBorder="1" applyAlignment="1">
      <alignment wrapText="1"/>
    </xf>
    <xf numFmtId="0" fontId="52" fillId="0" borderId="1" xfId="0" applyFont="1" applyBorder="1" applyAlignment="1">
      <alignment horizontal="center" vertical="center"/>
    </xf>
    <xf numFmtId="0" fontId="11" fillId="3" borderId="3" xfId="0"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0" fontId="33" fillId="3" borderId="29"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7" fillId="2" borderId="29" xfId="0" applyFont="1" applyFill="1" applyBorder="1" applyAlignment="1">
      <alignment wrapText="1"/>
    </xf>
    <xf numFmtId="0" fontId="7" fillId="2" borderId="29" xfId="0" applyFont="1" applyFill="1" applyBorder="1"/>
    <xf numFmtId="3" fontId="7" fillId="2" borderId="29" xfId="0" applyNumberFormat="1" applyFont="1" applyFill="1" applyBorder="1"/>
    <xf numFmtId="14" fontId="7" fillId="2" borderId="29" xfId="0"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0" xfId="0" applyFont="1" applyFill="1"/>
    <xf numFmtId="0" fontId="50" fillId="2" borderId="29" xfId="0" applyFont="1" applyFill="1" applyBorder="1"/>
    <xf numFmtId="3" fontId="50" fillId="2" borderId="29" xfId="0" applyNumberFormat="1" applyFont="1" applyFill="1" applyBorder="1"/>
    <xf numFmtId="0" fontId="50" fillId="2" borderId="0" xfId="0" applyFont="1" applyFill="1"/>
    <xf numFmtId="0" fontId="50" fillId="2" borderId="29" xfId="0" applyFont="1" applyFill="1" applyBorder="1" applyAlignment="1">
      <alignment wrapText="1"/>
    </xf>
    <xf numFmtId="4" fontId="50" fillId="2" borderId="0" xfId="0" applyNumberFormat="1" applyFont="1" applyFill="1"/>
    <xf numFmtId="4" fontId="50" fillId="2" borderId="29" xfId="0" applyNumberFormat="1" applyFont="1" applyFill="1" applyBorder="1"/>
    <xf numFmtId="0" fontId="0" fillId="2" borderId="29" xfId="0" applyFill="1" applyBorder="1"/>
    <xf numFmtId="4" fontId="0" fillId="2" borderId="29" xfId="0" applyNumberFormat="1" applyFill="1" applyBorder="1"/>
    <xf numFmtId="4" fontId="53" fillId="2" borderId="31" xfId="0" applyNumberFormat="1" applyFont="1" applyFill="1" applyBorder="1" applyAlignment="1">
      <alignment horizontal="right" vertical="top" wrapText="1"/>
    </xf>
    <xf numFmtId="4" fontId="53" fillId="2" borderId="30" xfId="0" applyNumberFormat="1" applyFont="1" applyFill="1" applyBorder="1" applyAlignment="1">
      <alignment horizontal="right" vertical="top" wrapText="1"/>
    </xf>
    <xf numFmtId="0" fontId="53" fillId="2" borderId="30" xfId="0" applyNumberFormat="1" applyFont="1" applyFill="1" applyBorder="1" applyAlignment="1">
      <alignment horizontal="left" vertical="top" wrapText="1"/>
    </xf>
    <xf numFmtId="0" fontId="0" fillId="2" borderId="29" xfId="0" applyFill="1" applyBorder="1" applyAlignment="1">
      <alignment wrapText="1"/>
    </xf>
    <xf numFmtId="0" fontId="53" fillId="2" borderId="32" xfId="0" applyNumberFormat="1" applyFont="1" applyFill="1" applyBorder="1" applyAlignment="1">
      <alignment horizontal="left" vertical="top" wrapText="1"/>
    </xf>
    <xf numFmtId="0" fontId="0" fillId="2" borderId="33" xfId="0" applyFill="1" applyBorder="1"/>
    <xf numFmtId="4" fontId="53" fillId="2" borderId="34" xfId="0" applyNumberFormat="1" applyFont="1" applyFill="1" applyBorder="1" applyAlignment="1">
      <alignment horizontal="right" vertical="top" wrapText="1"/>
    </xf>
    <xf numFmtId="0" fontId="53" fillId="2" borderId="29" xfId="0" applyNumberFormat="1" applyFont="1" applyFill="1" applyBorder="1" applyAlignment="1">
      <alignment horizontal="left" vertical="top" wrapText="1"/>
    </xf>
    <xf numFmtId="4" fontId="53" fillId="2" borderId="29" xfId="0" applyNumberFormat="1" applyFont="1" applyFill="1" applyBorder="1" applyAlignment="1">
      <alignment horizontal="right" vertical="top" wrapText="1"/>
    </xf>
    <xf numFmtId="0" fontId="3" fillId="3" borderId="35" xfId="0" applyFont="1" applyFill="1" applyBorder="1" applyAlignment="1">
      <alignment horizontal="center" vertical="center" wrapText="1"/>
    </xf>
    <xf numFmtId="0" fontId="12" fillId="4" borderId="35" xfId="0" applyFont="1" applyFill="1" applyBorder="1" applyAlignment="1">
      <alignment horizontal="center" vertical="center" wrapText="1"/>
    </xf>
    <xf numFmtId="2" fontId="3" fillId="3" borderId="35" xfId="0" applyNumberFormat="1" applyFont="1" applyFill="1" applyBorder="1" applyAlignment="1">
      <alignment horizontal="center" vertical="center" wrapText="1"/>
    </xf>
    <xf numFmtId="0" fontId="44" fillId="3" borderId="35" xfId="0" applyFont="1" applyFill="1" applyBorder="1" applyAlignment="1">
      <alignment horizontal="center" vertical="center" wrapText="1"/>
    </xf>
    <xf numFmtId="0" fontId="0" fillId="3" borderId="35" xfId="0" applyFill="1" applyBorder="1" applyAlignment="1">
      <alignment horizontal="center" vertical="center"/>
    </xf>
    <xf numFmtId="3" fontId="0" fillId="0" borderId="35" xfId="0" applyNumberFormat="1" applyFont="1" applyBorder="1" applyAlignment="1">
      <alignment horizontal="center" vertical="center"/>
    </xf>
    <xf numFmtId="0" fontId="7" fillId="0" borderId="35" xfId="0" applyFont="1" applyBorder="1" applyAlignment="1">
      <alignment horizontal="center" vertical="center"/>
    </xf>
    <xf numFmtId="0" fontId="0" fillId="0" borderId="35" xfId="0" applyBorder="1"/>
    <xf numFmtId="0" fontId="13" fillId="0" borderId="35" xfId="0" applyFont="1" applyBorder="1" applyAlignment="1">
      <alignment wrapText="1"/>
    </xf>
    <xf numFmtId="14" fontId="3" fillId="3" borderId="35" xfId="0" applyNumberFormat="1" applyFont="1" applyFill="1" applyBorder="1" applyAlignment="1">
      <alignment horizontal="center" vertical="center" wrapText="1"/>
    </xf>
    <xf numFmtId="4" fontId="3" fillId="3" borderId="35" xfId="0" applyNumberFormat="1" applyFont="1" applyFill="1" applyBorder="1" applyAlignment="1">
      <alignment horizontal="center" vertical="center" wrapText="1"/>
    </xf>
    <xf numFmtId="0" fontId="40" fillId="3" borderId="3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35"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3" borderId="21" xfId="0" applyFill="1" applyBorder="1" applyAlignment="1">
      <alignment horizontal="center" vertical="center" wrapText="1"/>
    </xf>
    <xf numFmtId="0" fontId="14"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35" xfId="0" applyFont="1" applyBorder="1"/>
    <xf numFmtId="4" fontId="7" fillId="0" borderId="35" xfId="0" applyNumberFormat="1" applyFont="1" applyBorder="1"/>
    <xf numFmtId="4" fontId="7" fillId="0" borderId="35" xfId="0" applyNumberFormat="1" applyFont="1" applyBorder="1" applyAlignment="1">
      <alignment horizontal="right"/>
    </xf>
    <xf numFmtId="4" fontId="7" fillId="0" borderId="21" xfId="0" applyNumberFormat="1" applyFont="1" applyBorder="1" applyAlignment="1">
      <alignment horizontal="right"/>
    </xf>
    <xf numFmtId="14" fontId="7" fillId="0" borderId="35" xfId="0" applyNumberFormat="1" applyFont="1" applyBorder="1" applyAlignment="1">
      <alignment horizontal="center" vertical="center"/>
    </xf>
    <xf numFmtId="0" fontId="12" fillId="3" borderId="35" xfId="0" applyFont="1" applyFill="1" applyBorder="1" applyAlignment="1">
      <alignment horizontal="center" vertical="center" wrapText="1"/>
    </xf>
    <xf numFmtId="3" fontId="0" fillId="3" borderId="35" xfId="0" applyNumberFormat="1" applyFont="1" applyFill="1" applyBorder="1" applyAlignment="1">
      <alignment horizontal="center" vertical="center"/>
    </xf>
    <xf numFmtId="0" fontId="3" fillId="10" borderId="35"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0" fillId="3" borderId="35" xfId="0" applyFill="1" applyBorder="1"/>
    <xf numFmtId="0" fontId="25" fillId="2" borderId="35" xfId="0" applyFont="1" applyFill="1" applyBorder="1" applyAlignment="1">
      <alignment wrapText="1"/>
    </xf>
    <xf numFmtId="0" fontId="13" fillId="3" borderId="3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5" xfId="0" applyFont="1" applyFill="1" applyBorder="1" applyAlignment="1">
      <alignment horizontal="center" vertical="center"/>
    </xf>
    <xf numFmtId="0" fontId="0" fillId="2" borderId="35" xfId="0" applyFill="1" applyBorder="1"/>
    <xf numFmtId="0" fontId="11" fillId="3" borderId="36" xfId="0" applyFont="1" applyFill="1" applyBorder="1" applyAlignment="1">
      <alignment horizontal="center" vertical="center" wrapText="1"/>
    </xf>
    <xf numFmtId="0" fontId="11" fillId="3" borderId="35" xfId="0" applyFont="1" applyFill="1" applyBorder="1" applyAlignment="1">
      <alignment horizontal="center" vertical="center" wrapText="1"/>
    </xf>
    <xf numFmtId="2" fontId="11" fillId="3" borderId="35" xfId="0" applyNumberFormat="1" applyFont="1" applyFill="1" applyBorder="1" applyAlignment="1">
      <alignment horizontal="center" vertical="center" wrapText="1"/>
    </xf>
    <xf numFmtId="0" fontId="39" fillId="3" borderId="35" xfId="0" applyFont="1" applyFill="1" applyBorder="1" applyAlignment="1">
      <alignment horizontal="center" vertical="center" wrapText="1"/>
    </xf>
    <xf numFmtId="3" fontId="3" fillId="3" borderId="35" xfId="0" applyNumberFormat="1" applyFont="1" applyFill="1" applyBorder="1" applyAlignment="1">
      <alignment horizontal="center" vertical="center" wrapText="1"/>
    </xf>
    <xf numFmtId="0" fontId="8" fillId="3" borderId="35" xfId="0" applyFont="1" applyFill="1" applyBorder="1" applyAlignment="1">
      <alignment horizontal="center" vertical="center" wrapText="1"/>
    </xf>
    <xf numFmtId="2" fontId="6" fillId="3" borderId="35" xfId="0" applyNumberFormat="1" applyFont="1" applyFill="1" applyBorder="1" applyAlignment="1">
      <alignment horizontal="center" vertical="center" wrapText="1"/>
    </xf>
    <xf numFmtId="0" fontId="33" fillId="3" borderId="35"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0" fillId="3" borderId="35" xfId="0" applyFont="1" applyFill="1" applyBorder="1" applyAlignment="1">
      <alignment horizontal="center" vertical="center"/>
    </xf>
    <xf numFmtId="0" fontId="6" fillId="3" borderId="36" xfId="0" applyFont="1" applyFill="1" applyBorder="1" applyAlignment="1">
      <alignment horizontal="center" vertical="center" wrapText="1"/>
    </xf>
    <xf numFmtId="0" fontId="14" fillId="3" borderId="35" xfId="0" applyFont="1" applyFill="1" applyBorder="1" applyAlignment="1">
      <alignment horizontal="center" vertical="center"/>
    </xf>
    <xf numFmtId="0" fontId="41" fillId="3" borderId="35"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3" fontId="0" fillId="3" borderId="35" xfId="0" applyNumberFormat="1" applyFill="1" applyBorder="1" applyAlignment="1">
      <alignment horizontal="center" vertical="center"/>
    </xf>
    <xf numFmtId="0" fontId="34" fillId="3" borderId="35" xfId="0" applyFont="1" applyFill="1" applyBorder="1" applyAlignment="1">
      <alignment horizontal="center" vertical="center" wrapText="1"/>
    </xf>
    <xf numFmtId="4" fontId="14" fillId="4" borderId="35" xfId="0" applyNumberFormat="1"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9" fillId="3" borderId="35" xfId="0" applyFont="1" applyFill="1" applyBorder="1" applyAlignment="1">
      <alignment horizontal="center" vertical="center" wrapText="1"/>
    </xf>
    <xf numFmtId="164" fontId="3" fillId="3" borderId="35" xfId="0" applyNumberFormat="1" applyFont="1" applyFill="1" applyBorder="1" applyAlignment="1">
      <alignment horizontal="center" vertical="center" wrapText="1"/>
    </xf>
    <xf numFmtId="3" fontId="14" fillId="3" borderId="35" xfId="0" applyNumberFormat="1" applyFont="1" applyFill="1" applyBorder="1" applyAlignment="1">
      <alignment horizontal="center" vertical="center" wrapText="1"/>
    </xf>
    <xf numFmtId="4" fontId="29" fillId="3" borderId="10" xfId="0" applyNumberFormat="1" applyFont="1" applyFill="1" applyBorder="1" applyAlignment="1">
      <alignment vertical="top" wrapText="1"/>
    </xf>
    <xf numFmtId="4" fontId="29" fillId="3" borderId="9" xfId="0" applyNumberFormat="1" applyFont="1" applyFill="1" applyBorder="1" applyAlignment="1">
      <alignment vertical="top" wrapText="1"/>
    </xf>
    <xf numFmtId="4" fontId="6" fillId="3" borderId="35" xfId="0" applyNumberFormat="1" applyFont="1" applyFill="1" applyBorder="1" applyAlignment="1">
      <alignment horizontal="center" vertical="center" wrapText="1"/>
    </xf>
    <xf numFmtId="2" fontId="3" fillId="3" borderId="3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26" fillId="3" borderId="35" xfId="0" applyFont="1" applyFill="1" applyBorder="1" applyAlignment="1">
      <alignment horizontal="center" vertical="top" wrapText="1"/>
    </xf>
    <xf numFmtId="2" fontId="3" fillId="3" borderId="35" xfId="0" applyNumberFormat="1" applyFont="1" applyFill="1" applyBorder="1" applyAlignment="1">
      <alignment horizontal="center" vertical="center"/>
    </xf>
    <xf numFmtId="2" fontId="3" fillId="3" borderId="35" xfId="0" applyNumberFormat="1" applyFont="1" applyFill="1" applyBorder="1"/>
    <xf numFmtId="0" fontId="3" fillId="3" borderId="35" xfId="0" applyFont="1" applyFill="1" applyBorder="1"/>
    <xf numFmtId="0" fontId="45" fillId="3" borderId="35" xfId="0" applyFont="1" applyFill="1" applyBorder="1" applyAlignment="1">
      <alignment horizontal="center" vertical="center"/>
    </xf>
    <xf numFmtId="0" fontId="16" fillId="3" borderId="4" xfId="0" applyFont="1" applyFill="1" applyBorder="1" applyAlignment="1">
      <alignment horizontal="center" vertical="center" wrapText="1"/>
    </xf>
    <xf numFmtId="4" fontId="29" fillId="3" borderId="10" xfId="0" applyNumberFormat="1" applyFont="1" applyFill="1" applyBorder="1" applyAlignment="1">
      <alignment horizontal="center" vertical="center" wrapText="1"/>
    </xf>
    <xf numFmtId="0" fontId="14" fillId="0" borderId="35" xfId="0" applyFont="1" applyBorder="1" applyAlignment="1">
      <alignment horizontal="center" vertical="center"/>
    </xf>
    <xf numFmtId="0" fontId="0" fillId="3" borderId="35" xfId="0" applyFill="1" applyBorder="1" applyAlignment="1">
      <alignment horizontal="center" vertical="center" wrapText="1"/>
    </xf>
    <xf numFmtId="0" fontId="6" fillId="3" borderId="35" xfId="0" applyFont="1" applyFill="1" applyBorder="1" applyAlignment="1">
      <alignment horizontal="center" vertical="center"/>
    </xf>
    <xf numFmtId="22" fontId="6" fillId="3" borderId="35" xfId="0" applyNumberFormat="1" applyFont="1" applyFill="1" applyBorder="1" applyAlignment="1">
      <alignment horizontal="center" vertical="center" wrapText="1"/>
    </xf>
    <xf numFmtId="46" fontId="6" fillId="3" borderId="35" xfId="0" applyNumberFormat="1" applyFont="1" applyFill="1" applyBorder="1" applyAlignment="1">
      <alignment horizontal="center" vertical="center" wrapText="1"/>
    </xf>
    <xf numFmtId="22" fontId="14" fillId="3" borderId="35" xfId="0" applyNumberFormat="1" applyFont="1" applyFill="1" applyBorder="1" applyAlignment="1">
      <alignment horizontal="center" vertical="center" wrapText="1"/>
    </xf>
    <xf numFmtId="0" fontId="22" fillId="3" borderId="35" xfId="0" applyFont="1" applyFill="1" applyBorder="1" applyAlignment="1">
      <alignment horizontal="center" vertical="center" wrapText="1"/>
    </xf>
    <xf numFmtId="0" fontId="54" fillId="3" borderId="0" xfId="0" applyFont="1" applyFill="1" applyAlignment="1">
      <alignment horizontal="center" vertical="center" wrapText="1"/>
    </xf>
    <xf numFmtId="0" fontId="42"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2" fontId="42" fillId="3" borderId="35"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3" fillId="3" borderId="0" xfId="0" applyFont="1" applyFill="1" applyAlignment="1">
      <alignment horizontal="center" vertical="center"/>
    </xf>
    <xf numFmtId="0" fontId="35" fillId="3" borderId="35" xfId="0" applyFont="1" applyFill="1" applyBorder="1" applyAlignment="1">
      <alignment horizontal="center" vertical="center"/>
    </xf>
    <xf numFmtId="2" fontId="0" fillId="3" borderId="35" xfId="0" applyNumberFormat="1" applyFill="1" applyBorder="1"/>
    <xf numFmtId="0" fontId="11" fillId="3" borderId="37"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0" fillId="0" borderId="38" xfId="0" applyBorder="1"/>
    <xf numFmtId="3" fontId="0" fillId="0" borderId="0" xfId="0" applyNumberFormat="1"/>
    <xf numFmtId="0" fontId="44" fillId="3" borderId="36" xfId="0" applyFont="1" applyFill="1" applyBorder="1" applyAlignment="1">
      <alignment horizontal="center" vertical="center" wrapText="1"/>
    </xf>
    <xf numFmtId="14" fontId="12" fillId="3" borderId="35" xfId="0" applyNumberFormat="1" applyFont="1" applyFill="1" applyBorder="1" applyAlignment="1">
      <alignment horizontal="center" vertical="center" wrapText="1"/>
    </xf>
    <xf numFmtId="14" fontId="6" fillId="3" borderId="21" xfId="0" applyNumberFormat="1" applyFont="1" applyFill="1" applyBorder="1" applyAlignment="1">
      <alignment horizontal="center" vertical="center" wrapText="1"/>
    </xf>
    <xf numFmtId="4" fontId="7" fillId="0" borderId="36" xfId="0" applyNumberFormat="1" applyFont="1" applyBorder="1" applyAlignment="1">
      <alignment vertical="center"/>
    </xf>
    <xf numFmtId="49" fontId="3" fillId="3" borderId="35" xfId="0" applyNumberFormat="1" applyFont="1" applyFill="1" applyBorder="1" applyAlignment="1">
      <alignment horizontal="center" vertical="center" wrapText="1"/>
    </xf>
    <xf numFmtId="0" fontId="6" fillId="4" borderId="35" xfId="0" applyFont="1" applyFill="1" applyBorder="1" applyAlignment="1">
      <alignment horizontal="center" vertical="center" wrapText="1"/>
    </xf>
    <xf numFmtId="0" fontId="21" fillId="3" borderId="35" xfId="0" applyFont="1" applyFill="1" applyBorder="1" applyAlignment="1">
      <alignment horizontal="center" vertical="center" wrapText="1"/>
    </xf>
    <xf numFmtId="3" fontId="21" fillId="3" borderId="35" xfId="0" applyNumberFormat="1" applyFont="1" applyFill="1" applyBorder="1" applyAlignment="1">
      <alignment horizontal="center" vertical="center"/>
    </xf>
    <xf numFmtId="0" fontId="21" fillId="0" borderId="0" xfId="0" applyFont="1" applyAlignment="1">
      <alignment horizontal="center" vertical="center"/>
    </xf>
    <xf numFmtId="0" fontId="56" fillId="0" borderId="35" xfId="0" applyFont="1" applyBorder="1" applyAlignment="1">
      <alignment horizontal="center" vertical="center" wrapText="1"/>
    </xf>
    <xf numFmtId="0" fontId="56" fillId="0" borderId="35" xfId="0" applyFont="1" applyBorder="1" applyAlignment="1">
      <alignment horizontal="center" vertical="center"/>
    </xf>
    <xf numFmtId="0" fontId="21" fillId="3" borderId="0" xfId="0" applyFont="1" applyFill="1" applyAlignment="1">
      <alignment horizontal="center" vertical="center"/>
    </xf>
    <xf numFmtId="0" fontId="21" fillId="2" borderId="0" xfId="0" applyFont="1" applyFill="1" applyAlignment="1">
      <alignment horizontal="center" vertical="center"/>
    </xf>
    <xf numFmtId="0" fontId="38" fillId="3" borderId="35"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5" xfId="0" applyFill="1" applyBorder="1" applyAlignment="1">
      <alignment horizontal="center" vertical="center"/>
    </xf>
    <xf numFmtId="0" fontId="0" fillId="0" borderId="35" xfId="0" applyFill="1" applyBorder="1" applyAlignment="1">
      <alignment horizontal="center" vertical="center" wrapText="1"/>
    </xf>
    <xf numFmtId="0" fontId="3" fillId="0" borderId="35" xfId="0" applyFont="1" applyFill="1" applyBorder="1" applyAlignment="1">
      <alignment horizontal="center" vertical="center"/>
    </xf>
    <xf numFmtId="46" fontId="3" fillId="0" borderId="35" xfId="0" applyNumberFormat="1" applyFont="1" applyFill="1" applyBorder="1" applyAlignment="1">
      <alignment horizontal="center" vertical="center"/>
    </xf>
    <xf numFmtId="0" fontId="0" fillId="0" borderId="36" xfId="0" applyFill="1" applyBorder="1" applyAlignment="1">
      <alignment horizontal="center" vertical="center"/>
    </xf>
    <xf numFmtId="0" fontId="25" fillId="0" borderId="35"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5"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0" xfId="0" applyFont="1" applyFill="1" applyAlignment="1">
      <alignment horizontal="center" vertical="center"/>
    </xf>
    <xf numFmtId="0" fontId="3" fillId="0" borderId="35" xfId="0" applyFont="1" applyBorder="1" applyAlignment="1">
      <alignment horizontal="center" vertical="center" wrapText="1"/>
    </xf>
    <xf numFmtId="0" fontId="49" fillId="0" borderId="35"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1" fillId="0" borderId="35" xfId="0" applyFont="1" applyBorder="1" applyAlignment="1">
      <alignment horizontal="center" vertical="center" wrapText="1"/>
    </xf>
    <xf numFmtId="0" fontId="58" fillId="0" borderId="36"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1" fillId="0" borderId="35" xfId="0" applyFont="1" applyBorder="1" applyAlignment="1">
      <alignment horizontal="center" vertical="center"/>
    </xf>
    <xf numFmtId="0" fontId="7" fillId="3" borderId="35" xfId="0" applyFont="1" applyFill="1" applyBorder="1" applyAlignment="1">
      <alignment horizontal="center" vertical="center"/>
    </xf>
    <xf numFmtId="0" fontId="29" fillId="3" borderId="35" xfId="0" applyNumberFormat="1" applyFont="1" applyFill="1" applyBorder="1" applyAlignment="1">
      <alignment horizontal="left" vertical="top" wrapText="1"/>
    </xf>
    <xf numFmtId="0" fontId="0" fillId="3" borderId="35" xfId="0" applyFill="1" applyBorder="1" applyAlignment="1">
      <alignment wrapText="1"/>
    </xf>
    <xf numFmtId="4" fontId="0" fillId="3" borderId="35" xfId="0" applyNumberFormat="1" applyFill="1" applyBorder="1"/>
    <xf numFmtId="4" fontId="7" fillId="0" borderId="36" xfId="0" applyNumberFormat="1" applyFont="1" applyBorder="1" applyAlignment="1">
      <alignment horizontal="right"/>
    </xf>
    <xf numFmtId="0" fontId="23" fillId="0" borderId="0" xfId="0" applyFont="1"/>
    <xf numFmtId="0" fontId="23" fillId="3" borderId="0" xfId="0" applyFont="1" applyFill="1"/>
    <xf numFmtId="0" fontId="60" fillId="6" borderId="1" xfId="0" applyFont="1" applyFill="1" applyBorder="1" applyAlignment="1">
      <alignment horizontal="center" vertical="center" wrapText="1"/>
    </xf>
    <xf numFmtId="0" fontId="62" fillId="0" borderId="29" xfId="0" applyFont="1" applyBorder="1" applyAlignment="1">
      <alignment horizontal="center" vertical="center"/>
    </xf>
    <xf numFmtId="0" fontId="62" fillId="0" borderId="29" xfId="0" applyFont="1" applyBorder="1" applyAlignment="1">
      <alignment wrapText="1"/>
    </xf>
    <xf numFmtId="0" fontId="62" fillId="0" borderId="29" xfId="0" applyFont="1" applyBorder="1"/>
    <xf numFmtId="3" fontId="62" fillId="0" borderId="29" xfId="0" applyNumberFormat="1" applyFont="1" applyBorder="1"/>
    <xf numFmtId="14" fontId="62" fillId="0" borderId="29" xfId="0" applyNumberFormat="1" applyFont="1" applyBorder="1" applyAlignment="1">
      <alignment horizontal="center" vertical="center"/>
    </xf>
    <xf numFmtId="0" fontId="62" fillId="0" borderId="21" xfId="0" applyFont="1" applyBorder="1" applyAlignment="1">
      <alignment horizontal="center" vertical="center" wrapText="1"/>
    </xf>
    <xf numFmtId="0" fontId="62" fillId="0" borderId="21" xfId="0" applyFont="1" applyBorder="1" applyAlignment="1">
      <alignment horizontal="center" vertical="center"/>
    </xf>
    <xf numFmtId="0" fontId="62" fillId="0" borderId="0" xfId="0" applyFont="1"/>
    <xf numFmtId="0" fontId="23" fillId="0" borderId="29" xfId="0" applyFont="1" applyBorder="1"/>
    <xf numFmtId="3" fontId="23" fillId="0" borderId="29" xfId="0" applyNumberFormat="1" applyFont="1" applyBorder="1"/>
    <xf numFmtId="0" fontId="23" fillId="0" borderId="29" xfId="0" applyFont="1" applyBorder="1" applyAlignment="1">
      <alignment wrapText="1"/>
    </xf>
    <xf numFmtId="0" fontId="63" fillId="7" borderId="32" xfId="0" applyNumberFormat="1" applyFont="1" applyFill="1" applyBorder="1" applyAlignment="1">
      <alignment horizontal="left" vertical="top" wrapText="1"/>
    </xf>
    <xf numFmtId="4" fontId="63" fillId="7" borderId="31" xfId="0" applyNumberFormat="1" applyFont="1" applyFill="1" applyBorder="1" applyAlignment="1">
      <alignment horizontal="right" vertical="top" wrapText="1"/>
    </xf>
    <xf numFmtId="0" fontId="23" fillId="0" borderId="29" xfId="0" applyFont="1" applyBorder="1" applyAlignment="1">
      <alignment vertical="top" wrapText="1"/>
    </xf>
    <xf numFmtId="0" fontId="63" fillId="7" borderId="30" xfId="0" applyNumberFormat="1" applyFont="1" applyFill="1" applyBorder="1" applyAlignment="1">
      <alignment horizontal="left" vertical="top" wrapText="1"/>
    </xf>
    <xf numFmtId="0" fontId="62" fillId="0" borderId="3" xfId="0" applyFont="1" applyBorder="1" applyAlignment="1">
      <alignment horizontal="center" vertical="center"/>
    </xf>
    <xf numFmtId="0" fontId="63" fillId="7" borderId="29" xfId="0" applyNumberFormat="1" applyFont="1" applyFill="1" applyBorder="1" applyAlignment="1">
      <alignment horizontal="left" vertical="top" wrapText="1"/>
    </xf>
    <xf numFmtId="4" fontId="63" fillId="7" borderId="29" xfId="0" applyNumberFormat="1" applyFont="1" applyFill="1" applyBorder="1" applyAlignment="1">
      <alignment horizontal="right" vertical="top" wrapText="1"/>
    </xf>
    <xf numFmtId="4" fontId="23" fillId="0" borderId="29" xfId="0" applyNumberFormat="1" applyFont="1" applyBorder="1"/>
    <xf numFmtId="0" fontId="62" fillId="3" borderId="29" xfId="0" applyFont="1" applyFill="1" applyBorder="1" applyAlignment="1">
      <alignment horizontal="center" vertical="center"/>
    </xf>
    <xf numFmtId="0" fontId="23" fillId="3" borderId="29" xfId="0" applyFont="1" applyFill="1" applyBorder="1" applyAlignment="1">
      <alignment wrapText="1"/>
    </xf>
    <xf numFmtId="0" fontId="23" fillId="3" borderId="29" xfId="0" applyFont="1" applyFill="1" applyBorder="1"/>
    <xf numFmtId="0" fontId="62" fillId="3" borderId="21" xfId="0" applyFont="1" applyFill="1" applyBorder="1" applyAlignment="1">
      <alignment horizontal="center" vertical="center"/>
    </xf>
    <xf numFmtId="4" fontId="23" fillId="3" borderId="0" xfId="0" applyNumberFormat="1" applyFont="1" applyFill="1"/>
    <xf numFmtId="4" fontId="23" fillId="3" borderId="29" xfId="0" applyNumberFormat="1" applyFont="1" applyFill="1" applyBorder="1"/>
    <xf numFmtId="0" fontId="23" fillId="0" borderId="33" xfId="0" applyFont="1" applyBorder="1"/>
    <xf numFmtId="4" fontId="63" fillId="7" borderId="34" xfId="0" applyNumberFormat="1" applyFont="1" applyFill="1" applyBorder="1" applyAlignment="1">
      <alignment horizontal="right" vertical="top" wrapText="1"/>
    </xf>
    <xf numFmtId="0" fontId="23" fillId="0" borderId="29" xfId="0" applyFont="1" applyBorder="1" applyAlignment="1">
      <alignment vertical="center" wrapText="1"/>
    </xf>
    <xf numFmtId="0" fontId="62" fillId="0" borderId="36" xfId="0" applyFont="1" applyBorder="1" applyAlignment="1">
      <alignment horizontal="center" vertical="center"/>
    </xf>
    <xf numFmtId="0" fontId="23" fillId="0" borderId="35" xfId="0" applyFont="1" applyBorder="1" applyAlignment="1">
      <alignment vertical="top" wrapText="1"/>
    </xf>
    <xf numFmtId="0" fontId="23" fillId="0" borderId="35" xfId="0" applyFont="1" applyBorder="1"/>
    <xf numFmtId="0" fontId="62" fillId="0" borderId="35" xfId="0" applyFont="1" applyBorder="1" applyAlignment="1">
      <alignment horizontal="center" vertical="center"/>
    </xf>
    <xf numFmtId="0" fontId="64" fillId="0" borderId="29" xfId="0" applyFont="1" applyBorder="1"/>
    <xf numFmtId="0" fontId="23" fillId="0" borderId="35" xfId="0" applyFont="1" applyBorder="1" applyAlignment="1">
      <alignment wrapText="1"/>
    </xf>
    <xf numFmtId="0" fontId="23" fillId="0" borderId="36" xfId="0" applyFont="1" applyBorder="1" applyAlignment="1">
      <alignment wrapText="1"/>
    </xf>
    <xf numFmtId="0" fontId="63" fillId="7" borderId="36" xfId="0" applyNumberFormat="1" applyFont="1" applyFill="1" applyBorder="1" applyAlignment="1">
      <alignment horizontal="left" vertical="top" wrapText="1"/>
    </xf>
    <xf numFmtId="0" fontId="23" fillId="0" borderId="36" xfId="0" applyFont="1" applyBorder="1"/>
    <xf numFmtId="4" fontId="63" fillId="7" borderId="36" xfId="0" applyNumberFormat="1" applyFont="1" applyFill="1" applyBorder="1" applyAlignment="1">
      <alignment horizontal="right" vertical="top" wrapText="1"/>
    </xf>
    <xf numFmtId="0" fontId="63" fillId="7" borderId="35" xfId="0" applyNumberFormat="1" applyFont="1" applyFill="1" applyBorder="1" applyAlignment="1">
      <alignment horizontal="left" vertical="top" wrapText="1"/>
    </xf>
    <xf numFmtId="4" fontId="63" fillId="7" borderId="35" xfId="0" applyNumberFormat="1" applyFont="1" applyFill="1" applyBorder="1" applyAlignment="1">
      <alignment horizontal="right" vertical="top" wrapText="1"/>
    </xf>
    <xf numFmtId="0" fontId="23" fillId="3" borderId="35" xfId="0" applyFont="1" applyFill="1" applyBorder="1"/>
    <xf numFmtId="4" fontId="23" fillId="0" borderId="35" xfId="0" applyNumberFormat="1" applyFont="1" applyBorder="1"/>
    <xf numFmtId="0" fontId="23" fillId="3" borderId="35" xfId="0" applyFont="1" applyFill="1" applyBorder="1" applyAlignment="1">
      <alignment wrapText="1"/>
    </xf>
    <xf numFmtId="0" fontId="62" fillId="0" borderId="35" xfId="0" applyFont="1" applyBorder="1" applyAlignment="1">
      <alignment horizontal="center" vertical="top" wrapText="1"/>
    </xf>
    <xf numFmtId="0" fontId="62" fillId="0" borderId="35" xfId="0" applyFont="1" applyBorder="1" applyAlignment="1">
      <alignment wrapText="1"/>
    </xf>
    <xf numFmtId="0" fontId="62" fillId="0" borderId="35" xfId="0" applyFont="1" applyBorder="1" applyAlignment="1">
      <alignment horizontal="left" vertical="top" wrapText="1" indent="1"/>
    </xf>
    <xf numFmtId="0" fontId="62" fillId="0" borderId="35" xfId="0" applyFont="1" applyBorder="1" applyAlignment="1">
      <alignment horizontal="center" wrapText="1"/>
    </xf>
    <xf numFmtId="0" fontId="23" fillId="0" borderId="0" xfId="0" applyFont="1" applyAlignment="1">
      <alignment wrapText="1"/>
    </xf>
    <xf numFmtId="49" fontId="62" fillId="0" borderId="35" xfId="0" applyNumberFormat="1" applyFont="1" applyBorder="1" applyAlignment="1">
      <alignment wrapText="1"/>
    </xf>
    <xf numFmtId="0" fontId="62" fillId="0" borderId="35" xfId="0" applyFont="1" applyBorder="1"/>
    <xf numFmtId="0" fontId="21" fillId="3" borderId="0" xfId="0" applyFont="1" applyFill="1" applyAlignment="1">
      <alignment horizontal="center" vertical="center" wrapText="1"/>
    </xf>
    <xf numFmtId="14" fontId="3" fillId="2" borderId="1" xfId="0" applyNumberFormat="1" applyFont="1" applyFill="1" applyBorder="1" applyAlignment="1">
      <alignment horizontal="center" vertical="center" wrapText="1"/>
    </xf>
    <xf numFmtId="14" fontId="6" fillId="3" borderId="35" xfId="0" applyNumberFormat="1" applyFont="1" applyFill="1" applyBorder="1" applyAlignment="1">
      <alignment horizontal="center" vertical="center" wrapText="1"/>
    </xf>
    <xf numFmtId="4" fontId="14" fillId="3" borderId="35" xfId="0" applyNumberFormat="1" applyFont="1" applyFill="1" applyBorder="1" applyAlignment="1">
      <alignment horizontal="center" vertical="center" wrapText="1"/>
    </xf>
    <xf numFmtId="3" fontId="0" fillId="3" borderId="0" xfId="0" applyNumberFormat="1" applyFont="1" applyFill="1" applyAlignment="1">
      <alignment horizontal="center" vertical="center"/>
    </xf>
    <xf numFmtId="0" fontId="1" fillId="6" borderId="1" xfId="0" applyFont="1" applyFill="1" applyBorder="1" applyAlignment="1">
      <alignment horizontal="center" vertical="center" wrapText="1"/>
    </xf>
    <xf numFmtId="0" fontId="7" fillId="0" borderId="39" xfId="0" applyFont="1" applyBorder="1" applyAlignment="1">
      <alignment vertical="center"/>
    </xf>
    <xf numFmtId="4" fontId="7" fillId="0" borderId="1" xfId="0" applyNumberFormat="1" applyFont="1" applyBorder="1" applyAlignment="1">
      <alignment horizontal="center" vertical="center" wrapText="1"/>
    </xf>
    <xf numFmtId="49" fontId="0" fillId="0" borderId="35" xfId="0" applyNumberFormat="1" applyBorder="1"/>
    <xf numFmtId="49" fontId="29" fillId="2" borderId="35" xfId="0" applyNumberFormat="1" applyFont="1" applyFill="1" applyBorder="1" applyAlignment="1">
      <alignment horizontal="left" vertical="top" wrapText="1"/>
    </xf>
    <xf numFmtId="49" fontId="0" fillId="3" borderId="35" xfId="0" applyNumberFormat="1" applyFill="1" applyBorder="1" applyAlignment="1">
      <alignment wrapText="1"/>
    </xf>
    <xf numFmtId="49" fontId="0" fillId="3" borderId="35" xfId="0" applyNumberFormat="1" applyFill="1" applyBorder="1"/>
    <xf numFmtId="49" fontId="7" fillId="3" borderId="35" xfId="0" applyNumberFormat="1" applyFont="1" applyFill="1" applyBorder="1" applyAlignment="1">
      <alignment horizontal="center" vertical="center"/>
    </xf>
    <xf numFmtId="49" fontId="0" fillId="0" borderId="35" xfId="0" applyNumberFormat="1" applyBorder="1" applyAlignment="1">
      <alignment wrapText="1"/>
    </xf>
    <xf numFmtId="49" fontId="66" fillId="0" borderId="35" xfId="0" applyNumberFormat="1" applyFont="1" applyBorder="1"/>
    <xf numFmtId="0" fontId="66" fillId="0" borderId="0" xfId="0" applyFont="1"/>
    <xf numFmtId="49" fontId="66" fillId="0" borderId="35" xfId="0" applyNumberFormat="1" applyFont="1" applyBorder="1" applyAlignment="1">
      <alignment wrapText="1"/>
    </xf>
    <xf numFmtId="49" fontId="0" fillId="2" borderId="35" xfId="0" applyNumberFormat="1" applyFill="1" applyBorder="1" applyAlignment="1">
      <alignment wrapText="1"/>
    </xf>
    <xf numFmtId="49" fontId="0" fillId="0" borderId="35" xfId="0" applyNumberFormat="1" applyFill="1" applyBorder="1" applyAlignment="1">
      <alignment wrapText="1"/>
    </xf>
    <xf numFmtId="0" fontId="0" fillId="0" borderId="35" xfId="0" applyBorder="1" applyAlignment="1">
      <alignment horizontal="left"/>
    </xf>
    <xf numFmtId="49" fontId="62" fillId="3" borderId="35" xfId="0" applyNumberFormat="1" applyFont="1" applyFill="1" applyBorder="1" applyAlignment="1">
      <alignment wrapText="1"/>
    </xf>
    <xf numFmtId="49" fontId="62" fillId="0" borderId="35" xfId="0" applyNumberFormat="1" applyFont="1" applyBorder="1"/>
    <xf numFmtId="49" fontId="62" fillId="3" borderId="35" xfId="0" applyNumberFormat="1" applyFont="1" applyFill="1" applyBorder="1" applyAlignment="1">
      <alignment vertical="top" wrapText="1"/>
    </xf>
    <xf numFmtId="0" fontId="62" fillId="0" borderId="35" xfId="0" applyFont="1" applyBorder="1" applyAlignment="1">
      <alignment vertical="top"/>
    </xf>
    <xf numFmtId="49" fontId="62" fillId="0" borderId="35" xfId="0" applyNumberFormat="1" applyFont="1" applyFill="1" applyBorder="1" applyAlignment="1">
      <alignment wrapText="1"/>
    </xf>
    <xf numFmtId="0" fontId="62" fillId="0" borderId="35" xfId="0" applyFont="1" applyBorder="1" applyAlignment="1">
      <alignment horizontal="left"/>
    </xf>
    <xf numFmtId="49" fontId="67" fillId="3" borderId="35" xfId="0" applyNumberFormat="1" applyFont="1" applyFill="1" applyBorder="1" applyAlignment="1">
      <alignment horizontal="left" vertical="top" wrapText="1"/>
    </xf>
    <xf numFmtId="4" fontId="3" fillId="3" borderId="36"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6" borderId="17" xfId="0" applyFont="1" applyFill="1" applyBorder="1" applyAlignment="1">
      <alignment horizontal="center" vertical="center" textRotation="90" wrapText="1"/>
    </xf>
    <xf numFmtId="0" fontId="1" fillId="6" borderId="18" xfId="0" applyFont="1" applyFill="1" applyBorder="1" applyAlignment="1">
      <alignment horizontal="center" vertical="center" textRotation="90" wrapText="1"/>
    </xf>
    <xf numFmtId="0" fontId="1" fillId="6" borderId="3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35" xfId="0" applyFont="1" applyFill="1" applyBorder="1" applyAlignment="1">
      <alignment horizontal="center" vertical="center" wrapText="1"/>
    </xf>
    <xf numFmtId="2" fontId="1" fillId="6" borderId="35"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1" fillId="6" borderId="3" xfId="0" applyFont="1" applyFill="1" applyBorder="1" applyAlignment="1">
      <alignment horizontal="center" vertical="center" textRotation="90" wrapText="1"/>
    </xf>
    <xf numFmtId="0" fontId="1" fillId="6" borderId="4" xfId="0" applyFont="1" applyFill="1" applyBorder="1" applyAlignment="1">
      <alignment horizontal="center" vertical="center" textRotation="90" wrapText="1"/>
    </xf>
    <xf numFmtId="0" fontId="1" fillId="6" borderId="1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3" fillId="0" borderId="36" xfId="0" applyFont="1" applyBorder="1" applyAlignment="1">
      <alignment horizontal="center" vertical="top" wrapText="1"/>
    </xf>
    <xf numFmtId="0" fontId="0" fillId="0" borderId="28" xfId="0" applyBorder="1"/>
    <xf numFmtId="0" fontId="0" fillId="0" borderId="4" xfId="0" applyBorder="1"/>
    <xf numFmtId="0" fontId="23" fillId="0" borderId="36" xfId="0" applyFont="1" applyBorder="1" applyAlignment="1">
      <alignment horizontal="center" vertical="top"/>
    </xf>
    <xf numFmtId="0" fontId="23" fillId="0" borderId="28" xfId="0" applyFont="1" applyBorder="1" applyAlignment="1">
      <alignment horizontal="center" vertical="top"/>
    </xf>
    <xf numFmtId="0" fontId="23" fillId="0" borderId="4" xfId="0" applyFont="1" applyBorder="1" applyAlignment="1">
      <alignment horizontal="center" vertical="top"/>
    </xf>
    <xf numFmtId="0" fontId="23" fillId="0" borderId="35" xfId="0" applyFont="1" applyBorder="1" applyAlignment="1">
      <alignment horizontal="center" vertical="top" wrapText="1"/>
    </xf>
    <xf numFmtId="0" fontId="62" fillId="0" borderId="35" xfId="0" applyFont="1" applyBorder="1" applyAlignment="1">
      <alignment horizontal="center" vertical="top" wrapText="1"/>
    </xf>
    <xf numFmtId="0" fontId="62" fillId="0" borderId="35" xfId="0" applyFont="1" applyBorder="1" applyAlignment="1">
      <alignment horizontal="center" vertical="top"/>
    </xf>
    <xf numFmtId="0" fontId="60" fillId="0" borderId="1" xfId="0" applyFont="1" applyBorder="1" applyAlignment="1">
      <alignment horizontal="left" vertical="center" wrapText="1"/>
    </xf>
    <xf numFmtId="0" fontId="60" fillId="0" borderId="35" xfId="0" applyFont="1" applyBorder="1" applyAlignment="1">
      <alignment horizontal="left" vertical="center" wrapText="1"/>
    </xf>
    <xf numFmtId="0" fontId="60" fillId="0" borderId="20" xfId="0" applyFont="1" applyBorder="1" applyAlignment="1">
      <alignment horizontal="left" vertical="center" wrapText="1"/>
    </xf>
    <xf numFmtId="0" fontId="60" fillId="6" borderId="1" xfId="0" applyFont="1" applyFill="1" applyBorder="1" applyAlignment="1">
      <alignment horizontal="center" vertical="center" textRotation="90" wrapText="1"/>
    </xf>
    <xf numFmtId="0" fontId="60" fillId="6" borderId="1" xfId="0" applyFont="1" applyFill="1" applyBorder="1" applyAlignment="1">
      <alignment horizontal="center" vertical="center" wrapText="1"/>
    </xf>
    <xf numFmtId="2" fontId="60" fillId="6" borderId="1" xfId="0" applyNumberFormat="1" applyFont="1" applyFill="1" applyBorder="1" applyAlignment="1">
      <alignment horizontal="center" vertical="center" wrapText="1"/>
    </xf>
    <xf numFmtId="2" fontId="60" fillId="6" borderId="3" xfId="0" applyNumberFormat="1" applyFont="1" applyFill="1" applyBorder="1" applyAlignment="1">
      <alignment horizontal="center" vertical="center" wrapText="1"/>
    </xf>
    <xf numFmtId="2" fontId="60" fillId="6" borderId="4" xfId="0" applyNumberFormat="1" applyFont="1" applyFill="1" applyBorder="1" applyAlignment="1">
      <alignment horizontal="center" vertical="center" wrapText="1"/>
    </xf>
    <xf numFmtId="4" fontId="23" fillId="0" borderId="36" xfId="0" applyNumberFormat="1" applyFont="1" applyBorder="1" applyAlignment="1">
      <alignment horizontal="center" vertical="top" wrapText="1"/>
    </xf>
    <xf numFmtId="4" fontId="23" fillId="0" borderId="28" xfId="0" applyNumberFormat="1" applyFont="1" applyBorder="1" applyAlignment="1">
      <alignment horizontal="center" vertical="top" wrapText="1"/>
    </xf>
    <xf numFmtId="4" fontId="23" fillId="0" borderId="4" xfId="0" applyNumberFormat="1" applyFont="1" applyBorder="1" applyAlignment="1">
      <alignment horizontal="center" vertical="top" wrapText="1"/>
    </xf>
    <xf numFmtId="4" fontId="23" fillId="0" borderId="36" xfId="0" applyNumberFormat="1" applyFont="1" applyBorder="1" applyAlignment="1">
      <alignment horizontal="center" vertical="top"/>
    </xf>
    <xf numFmtId="4" fontId="23" fillId="0" borderId="28" xfId="0" applyNumberFormat="1" applyFont="1" applyBorder="1" applyAlignment="1">
      <alignment horizontal="center" vertical="top"/>
    </xf>
    <xf numFmtId="4" fontId="23" fillId="0" borderId="4" xfId="0" applyNumberFormat="1" applyFont="1" applyBorder="1" applyAlignment="1">
      <alignment horizontal="center" vertical="top"/>
    </xf>
    <xf numFmtId="49" fontId="62" fillId="3" borderId="35" xfId="0" applyNumberFormat="1" applyFont="1" applyFill="1" applyBorder="1" applyAlignment="1">
      <alignment horizontal="center" vertical="top" wrapText="1"/>
    </xf>
    <xf numFmtId="49" fontId="62" fillId="3" borderId="35" xfId="0" applyNumberFormat="1" applyFont="1" applyFill="1" applyBorder="1" applyAlignment="1">
      <alignment horizontal="center" vertical="top"/>
    </xf>
    <xf numFmtId="49" fontId="62" fillId="0" borderId="35" xfId="0" applyNumberFormat="1" applyFont="1" applyBorder="1" applyAlignment="1">
      <alignment horizontal="center" vertical="top" wrapText="1"/>
    </xf>
    <xf numFmtId="0" fontId="23" fillId="0" borderId="28" xfId="0" applyFont="1" applyBorder="1" applyAlignment="1">
      <alignment horizontal="center" vertical="top" wrapText="1"/>
    </xf>
    <xf numFmtId="0" fontId="23" fillId="0" borderId="4" xfId="0" applyFont="1" applyBorder="1" applyAlignment="1">
      <alignment horizontal="center" vertical="top" wrapText="1"/>
    </xf>
    <xf numFmtId="0" fontId="62" fillId="0" borderId="36" xfId="0" applyFont="1" applyBorder="1" applyAlignment="1">
      <alignment horizontal="center" vertical="top"/>
    </xf>
    <xf numFmtId="0" fontId="62" fillId="0" borderId="28" xfId="0" applyFont="1" applyBorder="1" applyAlignment="1">
      <alignment horizontal="center" vertical="top"/>
    </xf>
    <xf numFmtId="0" fontId="62" fillId="0" borderId="4" xfId="0" applyFont="1" applyBorder="1" applyAlignment="1">
      <alignment horizontal="center" vertical="top"/>
    </xf>
    <xf numFmtId="4" fontId="23" fillId="0" borderId="35" xfId="0" applyNumberFormat="1" applyFont="1" applyBorder="1" applyAlignment="1">
      <alignment horizontal="center" vertical="top" wrapText="1"/>
    </xf>
    <xf numFmtId="0" fontId="1" fillId="6" borderId="1" xfId="0" applyFont="1" applyFill="1" applyBorder="1" applyAlignment="1">
      <alignment horizontal="center" vertical="center" textRotation="90" wrapText="1"/>
    </xf>
    <xf numFmtId="0" fontId="2" fillId="0" borderId="1" xfId="0" applyFont="1" applyBorder="1" applyAlignment="1">
      <alignment horizontal="left" vertical="center" wrapText="1"/>
    </xf>
    <xf numFmtId="0" fontId="2" fillId="0" borderId="20" xfId="0" applyFont="1" applyBorder="1" applyAlignment="1">
      <alignment horizontal="left" vertical="center" wrapText="1"/>
    </xf>
    <xf numFmtId="2" fontId="1" fillId="6" borderId="3" xfId="0" applyNumberFormat="1" applyFont="1" applyFill="1" applyBorder="1" applyAlignment="1">
      <alignment horizontal="center" vertical="center" wrapText="1"/>
    </xf>
    <xf numFmtId="2" fontId="1" fillId="6" borderId="4" xfId="0" applyNumberFormat="1" applyFont="1" applyFill="1" applyBorder="1" applyAlignment="1">
      <alignment horizontal="center" vertical="center" wrapText="1"/>
    </xf>
    <xf numFmtId="0" fontId="46" fillId="6" borderId="1" xfId="0" applyFont="1" applyFill="1" applyBorder="1" applyAlignment="1">
      <alignment horizontal="center" vertical="center" wrapText="1"/>
    </xf>
    <xf numFmtId="0" fontId="46" fillId="6" borderId="3" xfId="0" applyFont="1" applyFill="1" applyBorder="1" applyAlignment="1">
      <alignment horizontal="center" vertical="center" textRotation="90" wrapText="1"/>
    </xf>
    <xf numFmtId="0" fontId="46" fillId="6" borderId="4" xfId="0" applyFont="1" applyFill="1" applyBorder="1" applyAlignment="1">
      <alignment horizontal="center" vertical="center" textRotation="90" wrapText="1"/>
    </xf>
    <xf numFmtId="0" fontId="46" fillId="6" borderId="3" xfId="0" applyFont="1" applyFill="1" applyBorder="1" applyAlignment="1">
      <alignment horizontal="center" vertical="center" wrapText="1"/>
    </xf>
    <xf numFmtId="0" fontId="46" fillId="6" borderId="4" xfId="0" applyFont="1" applyFill="1" applyBorder="1" applyAlignment="1">
      <alignment horizontal="center" vertical="center" wrapText="1"/>
    </xf>
    <xf numFmtId="0" fontId="2" fillId="0" borderId="2" xfId="0" applyFont="1" applyBorder="1" applyAlignment="1">
      <alignment horizontal="left" vertical="center"/>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xf>
    <xf numFmtId="0" fontId="7" fillId="0" borderId="37"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5D7430"/>
      <color rgb="FF7C9A4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D660"/>
  <sheetViews>
    <sheetView tabSelected="1" zoomScale="90" zoomScaleNormal="90" workbookViewId="0">
      <pane ySplit="3" topLeftCell="A28" activePane="bottomLeft" state="frozen"/>
      <selection pane="bottomLeft" activeCell="E6" sqref="E6"/>
    </sheetView>
  </sheetViews>
  <sheetFormatPr defaultRowHeight="15"/>
  <cols>
    <col min="1" max="1" width="4.42578125" customWidth="1"/>
    <col min="2" max="2" width="20.140625" style="1" customWidth="1"/>
    <col min="3" max="3" width="38.28515625" customWidth="1"/>
    <col min="4" max="4" width="22.5703125" customWidth="1"/>
    <col min="5" max="6" width="16" customWidth="1"/>
    <col min="7" max="7" width="13.42578125" style="2" customWidth="1"/>
    <col min="8" max="8" width="12.85546875" style="2" customWidth="1"/>
    <col min="9" max="9" width="13.7109375" customWidth="1"/>
    <col min="10" max="10" width="13.140625" customWidth="1"/>
    <col min="11" max="11" width="13.28515625" customWidth="1"/>
    <col min="12" max="12" width="22.28515625" customWidth="1"/>
    <col min="13" max="13" width="26.85546875" customWidth="1"/>
    <col min="14" max="14" width="17" customWidth="1"/>
  </cols>
  <sheetData>
    <row r="1" spans="1:30" ht="35.25" customHeight="1">
      <c r="A1" s="546"/>
      <c r="B1" s="546"/>
      <c r="C1" s="546"/>
      <c r="D1" s="546"/>
      <c r="E1" s="546"/>
      <c r="F1" s="546"/>
      <c r="G1" s="546"/>
      <c r="H1" s="546"/>
      <c r="I1" s="546"/>
      <c r="J1" s="546"/>
      <c r="K1" s="546"/>
      <c r="L1" s="546"/>
      <c r="M1" s="546"/>
      <c r="N1" s="546"/>
    </row>
    <row r="2" spans="1:30" ht="57.75" customHeight="1">
      <c r="A2" s="547" t="s">
        <v>0</v>
      </c>
      <c r="B2" s="549" t="s">
        <v>1</v>
      </c>
      <c r="C2" s="551" t="s">
        <v>2</v>
      </c>
      <c r="D2" s="549" t="s">
        <v>3</v>
      </c>
      <c r="E2" s="551" t="s">
        <v>4</v>
      </c>
      <c r="F2" s="549" t="s">
        <v>826</v>
      </c>
      <c r="G2" s="552" t="s">
        <v>5</v>
      </c>
      <c r="H2" s="552" t="s">
        <v>6</v>
      </c>
      <c r="I2" s="551" t="s">
        <v>7</v>
      </c>
      <c r="J2" s="551" t="s">
        <v>8</v>
      </c>
      <c r="K2" s="551" t="s">
        <v>9</v>
      </c>
      <c r="L2" s="551" t="s">
        <v>10</v>
      </c>
      <c r="M2" s="551" t="s">
        <v>11</v>
      </c>
      <c r="N2" s="551" t="s">
        <v>12</v>
      </c>
      <c r="O2" s="7"/>
      <c r="P2" s="7"/>
      <c r="Q2" s="7"/>
      <c r="R2" s="7"/>
      <c r="S2" s="7"/>
      <c r="T2" s="7"/>
      <c r="U2" s="7"/>
      <c r="V2" s="7"/>
      <c r="W2" s="7"/>
      <c r="X2" s="7"/>
      <c r="Y2" s="7"/>
      <c r="Z2" s="7"/>
      <c r="AA2" s="7"/>
      <c r="AB2" s="7"/>
      <c r="AC2" s="7"/>
      <c r="AD2" s="7"/>
    </row>
    <row r="3" spans="1:30" ht="57.75" customHeight="1">
      <c r="A3" s="548"/>
      <c r="B3" s="550"/>
      <c r="C3" s="551"/>
      <c r="D3" s="550"/>
      <c r="E3" s="551"/>
      <c r="F3" s="550"/>
      <c r="G3" s="552"/>
      <c r="H3" s="552"/>
      <c r="I3" s="551"/>
      <c r="J3" s="551"/>
      <c r="K3" s="551"/>
      <c r="L3" s="551"/>
      <c r="M3" s="551"/>
      <c r="N3" s="551"/>
      <c r="O3" s="7"/>
      <c r="P3" s="7"/>
      <c r="Q3" s="7"/>
      <c r="R3" s="7"/>
      <c r="S3" s="7"/>
      <c r="T3" s="7"/>
      <c r="U3" s="7"/>
      <c r="V3" s="7"/>
      <c r="W3" s="7"/>
      <c r="X3" s="7"/>
      <c r="Y3" s="7"/>
      <c r="Z3" s="7"/>
      <c r="AA3" s="7"/>
      <c r="AB3" s="7"/>
      <c r="AC3" s="7"/>
      <c r="AD3" s="7"/>
    </row>
    <row r="4" spans="1:30" s="7" customFormat="1" ht="63" customHeight="1">
      <c r="A4" s="347">
        <v>1</v>
      </c>
      <c r="B4" s="367" t="s">
        <v>858</v>
      </c>
      <c r="C4" s="364" t="s">
        <v>2574</v>
      </c>
      <c r="D4" s="358" t="s">
        <v>3289</v>
      </c>
      <c r="E4" s="321">
        <v>11.4</v>
      </c>
      <c r="F4" s="321"/>
      <c r="G4" s="323">
        <v>27310</v>
      </c>
      <c r="H4" s="323">
        <v>27310</v>
      </c>
      <c r="I4" s="321"/>
      <c r="J4" s="321" t="s">
        <v>61</v>
      </c>
      <c r="K4" s="321" t="s">
        <v>397</v>
      </c>
      <c r="L4" s="332" t="s">
        <v>846</v>
      </c>
      <c r="M4" s="321" t="s">
        <v>397</v>
      </c>
      <c r="N4" s="321" t="s">
        <v>19</v>
      </c>
    </row>
    <row r="5" spans="1:30" s="7" customFormat="1" ht="69.75" customHeight="1">
      <c r="A5" s="348">
        <v>2</v>
      </c>
      <c r="B5" s="368" t="s">
        <v>866</v>
      </c>
      <c r="C5" s="441" t="s">
        <v>2575</v>
      </c>
      <c r="D5" s="358" t="s">
        <v>1698</v>
      </c>
      <c r="E5" s="321">
        <v>5640</v>
      </c>
      <c r="F5" s="321"/>
      <c r="G5" s="323">
        <v>1536708.58</v>
      </c>
      <c r="H5" s="323">
        <v>1387299.42</v>
      </c>
      <c r="I5" s="321"/>
      <c r="J5" s="321" t="s">
        <v>61</v>
      </c>
      <c r="K5" s="321" t="s">
        <v>397</v>
      </c>
      <c r="L5" s="332" t="s">
        <v>848</v>
      </c>
      <c r="M5" s="321" t="s">
        <v>397</v>
      </c>
      <c r="N5" s="321" t="s">
        <v>19</v>
      </c>
    </row>
    <row r="6" spans="1:30" s="7" customFormat="1" ht="67.5" customHeight="1">
      <c r="A6" s="347">
        <v>3</v>
      </c>
      <c r="B6" s="368" t="s">
        <v>866</v>
      </c>
      <c r="C6" s="321" t="s">
        <v>23</v>
      </c>
      <c r="D6" s="358" t="s">
        <v>2167</v>
      </c>
      <c r="E6" s="321">
        <v>843</v>
      </c>
      <c r="F6" s="321"/>
      <c r="G6" s="323">
        <v>103245</v>
      </c>
      <c r="H6" s="323">
        <v>103245</v>
      </c>
      <c r="I6" s="321"/>
      <c r="J6" s="321" t="s">
        <v>61</v>
      </c>
      <c r="K6" s="321" t="s">
        <v>397</v>
      </c>
      <c r="L6" s="332" t="s">
        <v>847</v>
      </c>
      <c r="M6" s="321" t="s">
        <v>397</v>
      </c>
      <c r="N6" s="321" t="s">
        <v>19</v>
      </c>
    </row>
    <row r="7" spans="1:30" s="7" customFormat="1" ht="53.25" customHeight="1">
      <c r="A7" s="348">
        <v>4</v>
      </c>
      <c r="B7" s="368" t="s">
        <v>867</v>
      </c>
      <c r="C7" s="321" t="s">
        <v>119</v>
      </c>
      <c r="D7" s="358" t="s">
        <v>3290</v>
      </c>
      <c r="E7" s="321">
        <v>979.4</v>
      </c>
      <c r="F7" s="321"/>
      <c r="G7" s="323">
        <v>472173</v>
      </c>
      <c r="H7" s="323"/>
      <c r="I7" s="321"/>
      <c r="J7" s="321" t="s">
        <v>120</v>
      </c>
      <c r="K7" s="321" t="s">
        <v>397</v>
      </c>
      <c r="L7" s="332" t="s">
        <v>1300</v>
      </c>
      <c r="M7" s="321" t="s">
        <v>397</v>
      </c>
      <c r="N7" s="321" t="s">
        <v>19</v>
      </c>
    </row>
    <row r="8" spans="1:30" s="7" customFormat="1" ht="106.5" customHeight="1">
      <c r="A8" s="347">
        <v>5</v>
      </c>
      <c r="B8" s="368" t="s">
        <v>867</v>
      </c>
      <c r="C8" s="321" t="s">
        <v>24</v>
      </c>
      <c r="D8" s="358" t="s">
        <v>2164</v>
      </c>
      <c r="E8" s="321">
        <v>2134</v>
      </c>
      <c r="F8" s="321"/>
      <c r="G8" s="323">
        <v>1709541.64</v>
      </c>
      <c r="H8" s="323">
        <v>1709541.64</v>
      </c>
      <c r="I8" s="321"/>
      <c r="J8" s="321" t="s">
        <v>61</v>
      </c>
      <c r="K8" s="321" t="s">
        <v>397</v>
      </c>
      <c r="L8" s="332" t="s">
        <v>850</v>
      </c>
      <c r="M8" s="321" t="s">
        <v>397</v>
      </c>
      <c r="N8" s="321" t="s">
        <v>19</v>
      </c>
    </row>
    <row r="9" spans="1:30" s="7" customFormat="1" ht="57" customHeight="1">
      <c r="A9" s="348">
        <v>6</v>
      </c>
      <c r="B9" s="368" t="s">
        <v>38</v>
      </c>
      <c r="C9" s="321" t="s">
        <v>33</v>
      </c>
      <c r="D9" s="358" t="s">
        <v>1301</v>
      </c>
      <c r="E9" s="321">
        <v>104.3</v>
      </c>
      <c r="F9" s="321"/>
      <c r="G9" s="369">
        <v>415274</v>
      </c>
      <c r="H9" s="323">
        <v>41527.440000000002</v>
      </c>
      <c r="I9" s="321"/>
      <c r="J9" s="321" t="s">
        <v>109</v>
      </c>
      <c r="K9" s="321" t="s">
        <v>397</v>
      </c>
      <c r="L9" s="332" t="s">
        <v>1302</v>
      </c>
      <c r="M9" s="321" t="s">
        <v>397</v>
      </c>
      <c r="N9" s="321" t="s">
        <v>19</v>
      </c>
    </row>
    <row r="10" spans="1:30" s="7" customFormat="1" ht="57" customHeight="1">
      <c r="A10" s="347">
        <v>7</v>
      </c>
      <c r="B10" s="368" t="s">
        <v>38</v>
      </c>
      <c r="C10" s="321" t="s">
        <v>118</v>
      </c>
      <c r="D10" s="358" t="s">
        <v>1239</v>
      </c>
      <c r="E10" s="321">
        <v>5811</v>
      </c>
      <c r="F10" s="321" t="s">
        <v>1237</v>
      </c>
      <c r="G10" s="369"/>
      <c r="H10" s="323"/>
      <c r="I10" s="321"/>
      <c r="J10" s="321" t="s">
        <v>815</v>
      </c>
      <c r="K10" s="321" t="s">
        <v>397</v>
      </c>
      <c r="L10" s="332" t="s">
        <v>1238</v>
      </c>
      <c r="M10" s="321"/>
      <c r="N10" s="321" t="s">
        <v>19</v>
      </c>
    </row>
    <row r="11" spans="1:30" s="7" customFormat="1" ht="53.25" customHeight="1">
      <c r="A11" s="348">
        <v>8</v>
      </c>
      <c r="B11" s="368" t="s">
        <v>865</v>
      </c>
      <c r="C11" s="321" t="s">
        <v>33</v>
      </c>
      <c r="D11" s="358" t="s">
        <v>3133</v>
      </c>
      <c r="E11" s="321">
        <v>169.4</v>
      </c>
      <c r="F11" s="321"/>
      <c r="G11" s="323">
        <v>325979</v>
      </c>
      <c r="H11" s="323">
        <v>48897</v>
      </c>
      <c r="I11" s="321"/>
      <c r="J11" s="321" t="s">
        <v>109</v>
      </c>
      <c r="K11" s="321" t="s">
        <v>397</v>
      </c>
      <c r="L11" s="332" t="s">
        <v>1303</v>
      </c>
      <c r="M11" s="321" t="s">
        <v>397</v>
      </c>
      <c r="N11" s="321" t="s">
        <v>19</v>
      </c>
    </row>
    <row r="12" spans="1:30" s="7" customFormat="1" ht="84" customHeight="1">
      <c r="A12" s="347">
        <v>9</v>
      </c>
      <c r="B12" s="368" t="s">
        <v>39</v>
      </c>
      <c r="C12" s="321" t="s">
        <v>1221</v>
      </c>
      <c r="D12" s="358" t="s">
        <v>1683</v>
      </c>
      <c r="E12" s="321">
        <v>270</v>
      </c>
      <c r="F12" s="321" t="s">
        <v>1237</v>
      </c>
      <c r="G12" s="323"/>
      <c r="H12" s="323"/>
      <c r="I12" s="321">
        <v>10899.8</v>
      </c>
      <c r="J12" s="321" t="s">
        <v>1251</v>
      </c>
      <c r="K12" s="321"/>
      <c r="L12" s="332" t="s">
        <v>1256</v>
      </c>
      <c r="M12" s="321"/>
      <c r="N12" s="321" t="s">
        <v>19</v>
      </c>
    </row>
    <row r="13" spans="1:30" s="7" customFormat="1" ht="84" customHeight="1">
      <c r="A13" s="348">
        <v>10</v>
      </c>
      <c r="B13" s="368" t="s">
        <v>39</v>
      </c>
      <c r="C13" s="321" t="s">
        <v>1222</v>
      </c>
      <c r="D13" s="325" t="s">
        <v>1684</v>
      </c>
      <c r="E13" s="321">
        <v>1295</v>
      </c>
      <c r="F13" s="321" t="s">
        <v>1237</v>
      </c>
      <c r="G13" s="323"/>
      <c r="H13" s="323"/>
      <c r="I13" s="321">
        <v>10899.8</v>
      </c>
      <c r="J13" s="321" t="s">
        <v>1267</v>
      </c>
      <c r="K13" s="321"/>
      <c r="L13" s="370" t="s">
        <v>1266</v>
      </c>
      <c r="M13" s="321"/>
      <c r="N13" s="321" t="s">
        <v>19</v>
      </c>
    </row>
    <row r="14" spans="1:30" s="7" customFormat="1" ht="68.25" customHeight="1">
      <c r="A14" s="347">
        <v>11</v>
      </c>
      <c r="B14" s="368" t="s">
        <v>39</v>
      </c>
      <c r="C14" s="321" t="s">
        <v>1223</v>
      </c>
      <c r="D14" s="325" t="s">
        <v>1685</v>
      </c>
      <c r="E14" s="321">
        <v>245</v>
      </c>
      <c r="F14" s="321" t="s">
        <v>1237</v>
      </c>
      <c r="G14" s="323"/>
      <c r="H14" s="323"/>
      <c r="I14" s="321">
        <v>10899.8</v>
      </c>
      <c r="J14" s="321" t="s">
        <v>1251</v>
      </c>
      <c r="K14" s="321"/>
      <c r="L14" s="370" t="s">
        <v>1268</v>
      </c>
      <c r="M14" s="321"/>
      <c r="N14" s="321" t="s">
        <v>19</v>
      </c>
    </row>
    <row r="15" spans="1:30" s="7" customFormat="1" ht="237.75" customHeight="1">
      <c r="A15" s="348">
        <v>12</v>
      </c>
      <c r="B15" s="368" t="s">
        <v>39</v>
      </c>
      <c r="C15" s="321" t="s">
        <v>1229</v>
      </c>
      <c r="D15" s="358" t="s">
        <v>1686</v>
      </c>
      <c r="E15" s="321">
        <v>3115</v>
      </c>
      <c r="F15" s="321" t="s">
        <v>1237</v>
      </c>
      <c r="G15" s="323"/>
      <c r="H15" s="323"/>
      <c r="I15" s="321">
        <v>10899.8</v>
      </c>
      <c r="J15" s="321" t="s">
        <v>1258</v>
      </c>
      <c r="K15" s="321"/>
      <c r="L15" s="370" t="s">
        <v>1263</v>
      </c>
      <c r="M15" s="321"/>
      <c r="N15" s="321" t="s">
        <v>19</v>
      </c>
    </row>
    <row r="16" spans="1:30" s="7" customFormat="1" ht="68.25" customHeight="1">
      <c r="A16" s="347">
        <v>13</v>
      </c>
      <c r="B16" s="368" t="s">
        <v>39</v>
      </c>
      <c r="C16" s="321" t="s">
        <v>761</v>
      </c>
      <c r="D16" s="358" t="s">
        <v>1687</v>
      </c>
      <c r="E16" s="321">
        <v>1102</v>
      </c>
      <c r="F16" s="321" t="s">
        <v>1237</v>
      </c>
      <c r="G16" s="323"/>
      <c r="H16" s="323"/>
      <c r="I16" s="321">
        <v>10899.8</v>
      </c>
      <c r="J16" s="321" t="s">
        <v>1265</v>
      </c>
      <c r="K16" s="321"/>
      <c r="L16" s="370" t="s">
        <v>1264</v>
      </c>
      <c r="M16" s="321"/>
      <c r="N16" s="321" t="s">
        <v>19</v>
      </c>
    </row>
    <row r="17" spans="1:14" s="7" customFormat="1" ht="104.25" customHeight="1">
      <c r="A17" s="348">
        <v>14</v>
      </c>
      <c r="B17" s="368" t="s">
        <v>39</v>
      </c>
      <c r="C17" s="321" t="s">
        <v>1224</v>
      </c>
      <c r="D17" s="358" t="s">
        <v>1688</v>
      </c>
      <c r="E17" s="321">
        <v>1400</v>
      </c>
      <c r="F17" s="321" t="s">
        <v>1237</v>
      </c>
      <c r="G17" s="323"/>
      <c r="H17" s="323"/>
      <c r="I17" s="321">
        <v>10899.8</v>
      </c>
      <c r="J17" s="321" t="s">
        <v>1258</v>
      </c>
      <c r="K17" s="321"/>
      <c r="L17" s="370" t="s">
        <v>1262</v>
      </c>
      <c r="M17" s="321"/>
      <c r="N17" s="321" t="s">
        <v>19</v>
      </c>
    </row>
    <row r="18" spans="1:14" s="7" customFormat="1" ht="125.25" customHeight="1">
      <c r="A18" s="347">
        <v>15</v>
      </c>
      <c r="B18" s="368" t="s">
        <v>39</v>
      </c>
      <c r="C18" s="321" t="s">
        <v>1225</v>
      </c>
      <c r="D18" s="358" t="s">
        <v>1689</v>
      </c>
      <c r="E18" s="321">
        <v>1728</v>
      </c>
      <c r="F18" s="321" t="s">
        <v>1237</v>
      </c>
      <c r="G18" s="323"/>
      <c r="H18" s="323"/>
      <c r="I18" s="321">
        <v>10899.8</v>
      </c>
      <c r="J18" s="321" t="s">
        <v>1251</v>
      </c>
      <c r="K18" s="321"/>
      <c r="L18" s="370" t="s">
        <v>1269</v>
      </c>
      <c r="M18" s="321"/>
      <c r="N18" s="321" t="s">
        <v>19</v>
      </c>
    </row>
    <row r="19" spans="1:14" s="7" customFormat="1" ht="115.5" customHeight="1">
      <c r="A19" s="348">
        <v>16</v>
      </c>
      <c r="B19" s="368" t="s">
        <v>39</v>
      </c>
      <c r="C19" s="321" t="s">
        <v>1226</v>
      </c>
      <c r="D19" s="358" t="s">
        <v>1690</v>
      </c>
      <c r="E19" s="321">
        <v>1225</v>
      </c>
      <c r="F19" s="321" t="s">
        <v>1237</v>
      </c>
      <c r="G19" s="323"/>
      <c r="H19" s="323"/>
      <c r="I19" s="321">
        <v>10899.8</v>
      </c>
      <c r="J19" s="321" t="s">
        <v>1258</v>
      </c>
      <c r="K19" s="321"/>
      <c r="L19" s="370" t="s">
        <v>1261</v>
      </c>
      <c r="M19" s="321"/>
      <c r="N19" s="321" t="s">
        <v>19</v>
      </c>
    </row>
    <row r="20" spans="1:14" s="7" customFormat="1" ht="134.25" customHeight="1">
      <c r="A20" s="347">
        <v>17</v>
      </c>
      <c r="B20" s="368" t="s">
        <v>39</v>
      </c>
      <c r="C20" s="321" t="s">
        <v>1228</v>
      </c>
      <c r="D20" s="358" t="s">
        <v>1691</v>
      </c>
      <c r="E20" s="321">
        <v>1677</v>
      </c>
      <c r="F20" s="321" t="s">
        <v>1237</v>
      </c>
      <c r="G20" s="323"/>
      <c r="H20" s="323"/>
      <c r="I20" s="321">
        <v>10899.8</v>
      </c>
      <c r="J20" s="321" t="s">
        <v>1258</v>
      </c>
      <c r="K20" s="321"/>
      <c r="L20" s="370" t="s">
        <v>1257</v>
      </c>
      <c r="M20" s="321"/>
      <c r="N20" s="321" t="s">
        <v>19</v>
      </c>
    </row>
    <row r="21" spans="1:14" s="7" customFormat="1" ht="68.25" customHeight="1">
      <c r="A21" s="348">
        <v>18</v>
      </c>
      <c r="B21" s="368" t="s">
        <v>39</v>
      </c>
      <c r="C21" s="321" t="s">
        <v>1220</v>
      </c>
      <c r="D21" s="358" t="s">
        <v>1692</v>
      </c>
      <c r="E21" s="321">
        <v>1120</v>
      </c>
      <c r="F21" s="321" t="s">
        <v>1237</v>
      </c>
      <c r="G21" s="323"/>
      <c r="H21" s="323"/>
      <c r="I21" s="321">
        <v>10899.8</v>
      </c>
      <c r="J21" s="321" t="s">
        <v>1260</v>
      </c>
      <c r="K21" s="321"/>
      <c r="L21" s="370" t="s">
        <v>1304</v>
      </c>
      <c r="M21" s="321"/>
      <c r="N21" s="321" t="s">
        <v>19</v>
      </c>
    </row>
    <row r="22" spans="1:14" s="7" customFormat="1" ht="150" customHeight="1">
      <c r="A22" s="347">
        <v>19</v>
      </c>
      <c r="B22" s="368" t="s">
        <v>39</v>
      </c>
      <c r="C22" s="321" t="s">
        <v>3140</v>
      </c>
      <c r="D22" s="358" t="s">
        <v>1693</v>
      </c>
      <c r="E22" s="321">
        <v>3360</v>
      </c>
      <c r="F22" s="321" t="s">
        <v>1237</v>
      </c>
      <c r="G22" s="323"/>
      <c r="H22" s="323"/>
      <c r="I22" s="321">
        <v>10899.8</v>
      </c>
      <c r="J22" s="321" t="s">
        <v>1251</v>
      </c>
      <c r="K22" s="321"/>
      <c r="L22" s="370" t="s">
        <v>1255</v>
      </c>
      <c r="M22" s="321"/>
      <c r="N22" s="321" t="s">
        <v>19</v>
      </c>
    </row>
    <row r="23" spans="1:14" s="7" customFormat="1" ht="73.5" customHeight="1">
      <c r="A23" s="348">
        <v>20</v>
      </c>
      <c r="B23" s="368" t="s">
        <v>39</v>
      </c>
      <c r="C23" s="321" t="s">
        <v>1227</v>
      </c>
      <c r="D23" s="358" t="s">
        <v>1694</v>
      </c>
      <c r="E23" s="321">
        <v>1050</v>
      </c>
      <c r="F23" s="321"/>
      <c r="G23" s="323"/>
      <c r="H23" s="323"/>
      <c r="I23" s="321">
        <v>10899.8</v>
      </c>
      <c r="J23" s="321" t="s">
        <v>1251</v>
      </c>
      <c r="K23" s="321"/>
      <c r="L23" s="370" t="s">
        <v>1259</v>
      </c>
      <c r="M23" s="321"/>
      <c r="N23" s="321" t="s">
        <v>19</v>
      </c>
    </row>
    <row r="24" spans="1:14" s="7" customFormat="1" ht="81" customHeight="1">
      <c r="A24" s="347">
        <v>21</v>
      </c>
      <c r="B24" s="368" t="s">
        <v>39</v>
      </c>
      <c r="C24" s="321" t="s">
        <v>40</v>
      </c>
      <c r="D24" s="358" t="s">
        <v>1695</v>
      </c>
      <c r="E24" s="321" t="s">
        <v>41</v>
      </c>
      <c r="F24" s="321">
        <v>1965</v>
      </c>
      <c r="G24" s="323">
        <v>50959</v>
      </c>
      <c r="H24" s="323">
        <v>50959</v>
      </c>
      <c r="I24" s="321">
        <v>10899.8</v>
      </c>
      <c r="J24" s="321" t="s">
        <v>813</v>
      </c>
      <c r="K24" s="321" t="s">
        <v>397</v>
      </c>
      <c r="L24" s="332" t="s">
        <v>3134</v>
      </c>
      <c r="M24" s="321" t="s">
        <v>397</v>
      </c>
      <c r="N24" s="321" t="s">
        <v>19</v>
      </c>
    </row>
    <row r="25" spans="1:14" s="7" customFormat="1" ht="87.75" customHeight="1">
      <c r="A25" s="348">
        <v>22</v>
      </c>
      <c r="B25" s="368" t="s">
        <v>39</v>
      </c>
      <c r="C25" s="321" t="s">
        <v>42</v>
      </c>
      <c r="D25" s="358" t="s">
        <v>1696</v>
      </c>
      <c r="E25" s="321">
        <v>945</v>
      </c>
      <c r="F25" s="321" t="s">
        <v>1237</v>
      </c>
      <c r="G25" s="323">
        <v>12971</v>
      </c>
      <c r="H25" s="323">
        <v>12971</v>
      </c>
      <c r="I25" s="321">
        <v>10899.8</v>
      </c>
      <c r="J25" s="321" t="s">
        <v>1251</v>
      </c>
      <c r="K25" s="321" t="s">
        <v>397</v>
      </c>
      <c r="L25" s="332" t="s">
        <v>3136</v>
      </c>
      <c r="M25" s="321" t="s">
        <v>397</v>
      </c>
      <c r="N25" s="321" t="s">
        <v>19</v>
      </c>
    </row>
    <row r="26" spans="1:14" s="7" customFormat="1" ht="105.75" customHeight="1">
      <c r="A26" s="347">
        <v>23</v>
      </c>
      <c r="B26" s="368" t="s">
        <v>39</v>
      </c>
      <c r="C26" s="321" t="s">
        <v>3092</v>
      </c>
      <c r="D26" s="358" t="s">
        <v>1697</v>
      </c>
      <c r="E26" s="321">
        <v>1890</v>
      </c>
      <c r="F26" s="321" t="s">
        <v>1237</v>
      </c>
      <c r="G26" s="323">
        <v>17562</v>
      </c>
      <c r="H26" s="323">
        <v>17562</v>
      </c>
      <c r="I26" s="321">
        <v>10899.8</v>
      </c>
      <c r="J26" s="321" t="s">
        <v>1251</v>
      </c>
      <c r="K26" s="321" t="s">
        <v>397</v>
      </c>
      <c r="L26" s="332" t="s">
        <v>3135</v>
      </c>
      <c r="M26" s="321" t="s">
        <v>397</v>
      </c>
      <c r="N26" s="321" t="s">
        <v>19</v>
      </c>
    </row>
    <row r="27" spans="1:14" s="7" customFormat="1" ht="105" customHeight="1">
      <c r="A27" s="348">
        <v>24</v>
      </c>
      <c r="B27" s="368" t="s">
        <v>43</v>
      </c>
      <c r="C27" s="321" t="s">
        <v>44</v>
      </c>
      <c r="D27" s="358" t="s">
        <v>2812</v>
      </c>
      <c r="E27" s="321">
        <v>412.4</v>
      </c>
      <c r="F27" s="321"/>
      <c r="G27" s="323">
        <v>907334</v>
      </c>
      <c r="H27" s="323">
        <v>59497.4</v>
      </c>
      <c r="I27" s="321"/>
      <c r="J27" s="321" t="s">
        <v>1317</v>
      </c>
      <c r="K27" s="321" t="s">
        <v>397</v>
      </c>
      <c r="L27" s="332" t="s">
        <v>1316</v>
      </c>
      <c r="M27" s="321" t="s">
        <v>397</v>
      </c>
      <c r="N27" s="321" t="s">
        <v>19</v>
      </c>
    </row>
    <row r="28" spans="1:14" s="7" customFormat="1" ht="105" customHeight="1">
      <c r="A28" s="347">
        <v>25</v>
      </c>
      <c r="B28" s="368" t="s">
        <v>1702</v>
      </c>
      <c r="C28" s="321" t="s">
        <v>44</v>
      </c>
      <c r="D28" s="358"/>
      <c r="E28" s="371">
        <v>14212</v>
      </c>
      <c r="F28" s="321">
        <v>1985</v>
      </c>
      <c r="G28" s="323">
        <v>374979</v>
      </c>
      <c r="H28" s="323"/>
      <c r="I28" s="321"/>
      <c r="J28" s="321" t="s">
        <v>1424</v>
      </c>
      <c r="K28" s="321"/>
      <c r="L28" s="362" t="s">
        <v>350</v>
      </c>
      <c r="M28" s="321"/>
      <c r="N28" s="321" t="s">
        <v>19</v>
      </c>
    </row>
    <row r="29" spans="1:14" s="7" customFormat="1" ht="328.5" customHeight="1">
      <c r="A29" s="348">
        <v>26</v>
      </c>
      <c r="B29" s="368" t="s">
        <v>51</v>
      </c>
      <c r="C29" s="372" t="s">
        <v>52</v>
      </c>
      <c r="D29" s="355" t="s">
        <v>490</v>
      </c>
      <c r="E29" s="321"/>
      <c r="F29" s="321"/>
      <c r="G29" s="323">
        <v>4348774.6500000004</v>
      </c>
      <c r="H29" s="323">
        <v>3818041.48</v>
      </c>
      <c r="I29" s="321"/>
      <c r="J29" s="321" t="s">
        <v>63</v>
      </c>
      <c r="K29" s="321" t="s">
        <v>397</v>
      </c>
      <c r="L29" s="321" t="s">
        <v>65</v>
      </c>
      <c r="M29" s="321" t="s">
        <v>397</v>
      </c>
      <c r="N29" s="321" t="s">
        <v>19</v>
      </c>
    </row>
    <row r="30" spans="1:14" s="7" customFormat="1" ht="68.25" customHeight="1">
      <c r="A30" s="347">
        <v>27</v>
      </c>
      <c r="B30" s="368" t="s">
        <v>773</v>
      </c>
      <c r="C30" s="17" t="s">
        <v>774</v>
      </c>
      <c r="D30" s="375" t="s">
        <v>2245</v>
      </c>
      <c r="E30" s="321">
        <v>128</v>
      </c>
      <c r="F30" s="321"/>
      <c r="G30" s="323">
        <v>2415115</v>
      </c>
      <c r="H30" s="323"/>
      <c r="I30" s="321"/>
      <c r="J30" s="321" t="s">
        <v>775</v>
      </c>
      <c r="K30" s="321"/>
      <c r="L30" s="332" t="s">
        <v>1080</v>
      </c>
      <c r="M30" s="321"/>
      <c r="N30" s="358" t="s">
        <v>19</v>
      </c>
    </row>
    <row r="31" spans="1:14" s="7" customFormat="1" ht="78" customHeight="1">
      <c r="A31" s="348">
        <v>28</v>
      </c>
      <c r="B31" s="368" t="s">
        <v>773</v>
      </c>
      <c r="C31" s="17" t="s">
        <v>776</v>
      </c>
      <c r="D31" s="375" t="s">
        <v>2246</v>
      </c>
      <c r="E31" s="321">
        <v>2800</v>
      </c>
      <c r="F31" s="321"/>
      <c r="G31" s="323">
        <v>7443780</v>
      </c>
      <c r="H31" s="323"/>
      <c r="I31" s="321"/>
      <c r="J31" s="321" t="s">
        <v>1078</v>
      </c>
      <c r="K31" s="321"/>
      <c r="L31" s="332" t="s">
        <v>1079</v>
      </c>
      <c r="M31" s="321"/>
      <c r="N31" s="358" t="s">
        <v>19</v>
      </c>
    </row>
    <row r="32" spans="1:14" s="7" customFormat="1" ht="73.5" customHeight="1">
      <c r="A32" s="347">
        <v>29</v>
      </c>
      <c r="B32" s="368" t="s">
        <v>3223</v>
      </c>
      <c r="C32" s="17" t="s">
        <v>3224</v>
      </c>
      <c r="D32" s="375" t="s">
        <v>3225</v>
      </c>
      <c r="E32" s="371">
        <v>10552</v>
      </c>
      <c r="F32" s="321"/>
      <c r="G32" s="323">
        <v>38401021</v>
      </c>
      <c r="H32" s="323"/>
      <c r="I32" s="321"/>
      <c r="J32" s="321" t="s">
        <v>3227</v>
      </c>
      <c r="K32" s="321"/>
      <c r="L32" s="332" t="s">
        <v>3226</v>
      </c>
      <c r="M32" s="321"/>
      <c r="N32" s="358" t="s">
        <v>19</v>
      </c>
    </row>
    <row r="33" spans="1:14" s="7" customFormat="1" ht="66" customHeight="1">
      <c r="A33" s="348">
        <v>30</v>
      </c>
      <c r="B33" s="368" t="s">
        <v>123</v>
      </c>
      <c r="C33" s="321" t="s">
        <v>118</v>
      </c>
      <c r="D33" s="355" t="s">
        <v>490</v>
      </c>
      <c r="E33" s="373"/>
      <c r="F33" s="373"/>
      <c r="G33" s="373">
        <v>189350.74</v>
      </c>
      <c r="H33" s="373"/>
      <c r="I33" s="358"/>
      <c r="J33" s="358" t="s">
        <v>63</v>
      </c>
      <c r="K33" s="321" t="s">
        <v>397</v>
      </c>
      <c r="L33" s="358" t="s">
        <v>124</v>
      </c>
      <c r="M33" s="321" t="s">
        <v>397</v>
      </c>
      <c r="N33" s="358" t="s">
        <v>19</v>
      </c>
    </row>
    <row r="34" spans="1:14" s="7" customFormat="1" ht="51" customHeight="1">
      <c r="A34" s="347">
        <v>31</v>
      </c>
      <c r="B34" s="368" t="s">
        <v>860</v>
      </c>
      <c r="C34" s="321" t="s">
        <v>132</v>
      </c>
      <c r="D34" s="355" t="s">
        <v>490</v>
      </c>
      <c r="E34" s="321"/>
      <c r="F34" s="321"/>
      <c r="G34" s="323">
        <v>99935</v>
      </c>
      <c r="H34" s="323"/>
      <c r="I34" s="321"/>
      <c r="J34" s="321"/>
      <c r="K34" s="321" t="s">
        <v>397</v>
      </c>
      <c r="L34" s="321"/>
      <c r="M34" s="321" t="s">
        <v>397</v>
      </c>
      <c r="N34" s="321" t="s">
        <v>19</v>
      </c>
    </row>
    <row r="35" spans="1:14" s="7" customFormat="1" ht="56.25" customHeight="1">
      <c r="A35" s="348">
        <v>32</v>
      </c>
      <c r="B35" s="368" t="s">
        <v>861</v>
      </c>
      <c r="C35" s="321" t="s">
        <v>132</v>
      </c>
      <c r="D35" s="355" t="s">
        <v>490</v>
      </c>
      <c r="E35" s="321"/>
      <c r="F35" s="321"/>
      <c r="G35" s="323">
        <v>99935</v>
      </c>
      <c r="H35" s="323"/>
      <c r="I35" s="321"/>
      <c r="J35" s="321"/>
      <c r="K35" s="321" t="s">
        <v>397</v>
      </c>
      <c r="L35" s="321"/>
      <c r="M35" s="321" t="s">
        <v>397</v>
      </c>
      <c r="N35" s="321" t="s">
        <v>19</v>
      </c>
    </row>
    <row r="36" spans="1:14" s="7" customFormat="1" ht="64.5" customHeight="1">
      <c r="A36" s="347">
        <v>33</v>
      </c>
      <c r="B36" s="368" t="s">
        <v>129</v>
      </c>
      <c r="C36" s="321" t="s">
        <v>130</v>
      </c>
      <c r="D36" s="358" t="s">
        <v>2587</v>
      </c>
      <c r="E36" s="358">
        <v>7480</v>
      </c>
      <c r="F36" s="358">
        <v>1985</v>
      </c>
      <c r="G36" s="373">
        <v>97893.63</v>
      </c>
      <c r="H36" s="373"/>
      <c r="I36" s="358">
        <v>10899.8</v>
      </c>
      <c r="J36" s="358" t="s">
        <v>813</v>
      </c>
      <c r="K36" s="321" t="s">
        <v>397</v>
      </c>
      <c r="L36" s="332" t="s">
        <v>1315</v>
      </c>
      <c r="M36" s="321" t="s">
        <v>397</v>
      </c>
      <c r="N36" s="358" t="s">
        <v>19</v>
      </c>
    </row>
    <row r="37" spans="1:14" s="7" customFormat="1" ht="64.5" customHeight="1">
      <c r="A37" s="348">
        <v>34</v>
      </c>
      <c r="B37" s="15" t="s">
        <v>856</v>
      </c>
      <c r="C37" s="5" t="s">
        <v>857</v>
      </c>
      <c r="D37" s="18"/>
      <c r="E37" s="8"/>
      <c r="F37" s="8"/>
      <c r="G37" s="9">
        <v>3613198</v>
      </c>
      <c r="H37" s="9"/>
      <c r="I37" s="8"/>
      <c r="J37" s="8"/>
      <c r="K37" s="5"/>
      <c r="L37" s="8"/>
      <c r="M37" s="5"/>
      <c r="N37" s="8" t="s">
        <v>797</v>
      </c>
    </row>
    <row r="38" spans="1:14" s="7" customFormat="1" ht="84" customHeight="1">
      <c r="A38" s="347">
        <v>35</v>
      </c>
      <c r="B38" s="374" t="s">
        <v>72</v>
      </c>
      <c r="C38" s="321" t="s">
        <v>73</v>
      </c>
      <c r="D38" s="375" t="s">
        <v>2184</v>
      </c>
      <c r="E38" s="358">
        <v>0.9</v>
      </c>
      <c r="F38" s="358"/>
      <c r="G38" s="373">
        <v>38345</v>
      </c>
      <c r="H38" s="373">
        <v>8521.08</v>
      </c>
      <c r="I38" s="375">
        <v>7000</v>
      </c>
      <c r="J38" s="358" t="s">
        <v>812</v>
      </c>
      <c r="K38" s="321" t="s">
        <v>397</v>
      </c>
      <c r="L38" s="332" t="s">
        <v>1271</v>
      </c>
      <c r="M38" s="321" t="s">
        <v>397</v>
      </c>
      <c r="N38" s="358" t="s">
        <v>19</v>
      </c>
    </row>
    <row r="39" spans="1:14" s="7" customFormat="1" ht="84" customHeight="1">
      <c r="A39" s="348">
        <v>36</v>
      </c>
      <c r="B39" s="374" t="s">
        <v>72</v>
      </c>
      <c r="C39" s="321" t="s">
        <v>78</v>
      </c>
      <c r="D39" s="378" t="s">
        <v>475</v>
      </c>
      <c r="E39" s="358">
        <v>0.9</v>
      </c>
      <c r="F39" s="358"/>
      <c r="G39" s="373">
        <v>38345</v>
      </c>
      <c r="H39" s="373">
        <v>10823.06</v>
      </c>
      <c r="I39" s="375">
        <v>4181.58</v>
      </c>
      <c r="J39" s="358" t="s">
        <v>812</v>
      </c>
      <c r="K39" s="321" t="s">
        <v>397</v>
      </c>
      <c r="L39" s="332" t="s">
        <v>1270</v>
      </c>
      <c r="M39" s="321" t="s">
        <v>397</v>
      </c>
      <c r="N39" s="358" t="s">
        <v>19</v>
      </c>
    </row>
    <row r="40" spans="1:14" s="7" customFormat="1" ht="84" customHeight="1">
      <c r="A40" s="347">
        <v>37</v>
      </c>
      <c r="B40" s="374" t="s">
        <v>72</v>
      </c>
      <c r="C40" s="321" t="s">
        <v>79</v>
      </c>
      <c r="D40" s="375" t="s">
        <v>2185</v>
      </c>
      <c r="E40" s="358">
        <v>0.9</v>
      </c>
      <c r="F40" s="358"/>
      <c r="G40" s="373">
        <v>38589</v>
      </c>
      <c r="H40" s="373">
        <v>10891.94</v>
      </c>
      <c r="I40" s="375">
        <v>7000</v>
      </c>
      <c r="J40" s="358" t="s">
        <v>812</v>
      </c>
      <c r="K40" s="321" t="s">
        <v>397</v>
      </c>
      <c r="L40" s="332" t="s">
        <v>1274</v>
      </c>
      <c r="M40" s="321" t="s">
        <v>397</v>
      </c>
      <c r="N40" s="358" t="s">
        <v>19</v>
      </c>
    </row>
    <row r="41" spans="1:14" s="7" customFormat="1" ht="84" customHeight="1">
      <c r="A41" s="348">
        <v>38</v>
      </c>
      <c r="B41" s="374" t="s">
        <v>72</v>
      </c>
      <c r="C41" s="321" t="s">
        <v>74</v>
      </c>
      <c r="D41" s="403" t="s">
        <v>1522</v>
      </c>
      <c r="E41" s="325">
        <v>0.9</v>
      </c>
      <c r="F41" s="358"/>
      <c r="G41" s="373">
        <v>38589</v>
      </c>
      <c r="H41" s="373">
        <v>11663.08</v>
      </c>
      <c r="I41" s="118">
        <v>5165.4799999999996</v>
      </c>
      <c r="J41" s="358" t="s">
        <v>812</v>
      </c>
      <c r="K41" s="321" t="s">
        <v>397</v>
      </c>
      <c r="L41" s="332" t="s">
        <v>1282</v>
      </c>
      <c r="M41" s="321" t="s">
        <v>397</v>
      </c>
      <c r="N41" s="358" t="s">
        <v>19</v>
      </c>
    </row>
    <row r="42" spans="1:14" s="7" customFormat="1" ht="84" customHeight="1">
      <c r="A42" s="347">
        <v>39</v>
      </c>
      <c r="B42" s="374" t="s">
        <v>72</v>
      </c>
      <c r="C42" s="321" t="s">
        <v>75</v>
      </c>
      <c r="D42" s="358" t="s">
        <v>477</v>
      </c>
      <c r="E42" s="358">
        <v>0.9</v>
      </c>
      <c r="F42" s="358"/>
      <c r="G42" s="373">
        <v>39968</v>
      </c>
      <c r="H42" s="373">
        <v>4884.96</v>
      </c>
      <c r="I42" s="174">
        <v>6149.38</v>
      </c>
      <c r="J42" s="358" t="s">
        <v>812</v>
      </c>
      <c r="K42" s="321" t="s">
        <v>397</v>
      </c>
      <c r="L42" s="332" t="s">
        <v>1272</v>
      </c>
      <c r="M42" s="321" t="s">
        <v>397</v>
      </c>
      <c r="N42" s="358" t="s">
        <v>19</v>
      </c>
    </row>
    <row r="43" spans="1:14" s="7" customFormat="1" ht="84" customHeight="1">
      <c r="A43" s="348">
        <v>40</v>
      </c>
      <c r="B43" s="374" t="s">
        <v>72</v>
      </c>
      <c r="C43" s="321" t="s">
        <v>76</v>
      </c>
      <c r="D43" s="325" t="s">
        <v>1523</v>
      </c>
      <c r="E43" s="358">
        <v>0.2</v>
      </c>
      <c r="F43" s="358"/>
      <c r="G43" s="373">
        <v>38589</v>
      </c>
      <c r="H43" s="373">
        <v>7032.88</v>
      </c>
      <c r="I43" s="358">
        <v>6641.33</v>
      </c>
      <c r="J43" s="358" t="s">
        <v>812</v>
      </c>
      <c r="K43" s="321" t="s">
        <v>397</v>
      </c>
      <c r="L43" s="332" t="s">
        <v>1286</v>
      </c>
      <c r="M43" s="321" t="s">
        <v>397</v>
      </c>
      <c r="N43" s="358" t="s">
        <v>19</v>
      </c>
    </row>
    <row r="44" spans="1:14" s="7" customFormat="1" ht="84" customHeight="1">
      <c r="A44" s="347">
        <v>41</v>
      </c>
      <c r="B44" s="374" t="s">
        <v>72</v>
      </c>
      <c r="C44" s="321" t="s">
        <v>77</v>
      </c>
      <c r="D44" s="365" t="s">
        <v>1524</v>
      </c>
      <c r="E44" s="358">
        <v>0.2</v>
      </c>
      <c r="F44" s="358"/>
      <c r="G44" s="373">
        <v>39968</v>
      </c>
      <c r="H44" s="373">
        <v>5683.76</v>
      </c>
      <c r="I44" s="358" t="s">
        <v>2166</v>
      </c>
      <c r="J44" s="358" t="s">
        <v>812</v>
      </c>
      <c r="K44" s="321" t="s">
        <v>397</v>
      </c>
      <c r="L44" s="332" t="s">
        <v>1284</v>
      </c>
      <c r="M44" s="321" t="s">
        <v>397</v>
      </c>
      <c r="N44" s="358" t="s">
        <v>19</v>
      </c>
    </row>
    <row r="45" spans="1:14" s="7" customFormat="1" ht="84" customHeight="1">
      <c r="A45" s="348">
        <v>42</v>
      </c>
      <c r="B45" s="374" t="s">
        <v>72</v>
      </c>
      <c r="C45" s="321" t="s">
        <v>80</v>
      </c>
      <c r="D45" s="378" t="s">
        <v>478</v>
      </c>
      <c r="E45" s="358">
        <v>0.2</v>
      </c>
      <c r="F45" s="358"/>
      <c r="G45" s="373">
        <v>39589</v>
      </c>
      <c r="H45" s="373">
        <v>13227.2</v>
      </c>
      <c r="I45" s="175">
        <v>4673.53</v>
      </c>
      <c r="J45" s="358" t="s">
        <v>812</v>
      </c>
      <c r="K45" s="321" t="s">
        <v>397</v>
      </c>
      <c r="L45" s="332" t="s">
        <v>1277</v>
      </c>
      <c r="M45" s="321" t="s">
        <v>397</v>
      </c>
      <c r="N45" s="358" t="s">
        <v>19</v>
      </c>
    </row>
    <row r="46" spans="1:14" s="7" customFormat="1" ht="84" customHeight="1">
      <c r="A46" s="347">
        <v>43</v>
      </c>
      <c r="B46" s="374" t="s">
        <v>72</v>
      </c>
      <c r="C46" s="321" t="s">
        <v>81</v>
      </c>
      <c r="D46" s="321" t="s">
        <v>1525</v>
      </c>
      <c r="E46" s="358">
        <v>1.3</v>
      </c>
      <c r="F46" s="358"/>
      <c r="G46" s="373">
        <v>38345</v>
      </c>
      <c r="H46" s="373">
        <v>8521.08</v>
      </c>
      <c r="I46" s="358">
        <v>10899.8</v>
      </c>
      <c r="J46" s="358" t="s">
        <v>812</v>
      </c>
      <c r="K46" s="321" t="s">
        <v>397</v>
      </c>
      <c r="L46" s="332" t="s">
        <v>1293</v>
      </c>
      <c r="M46" s="321" t="s">
        <v>397</v>
      </c>
      <c r="N46" s="358" t="s">
        <v>19</v>
      </c>
    </row>
    <row r="47" spans="1:14" s="7" customFormat="1" ht="84" customHeight="1">
      <c r="A47" s="348">
        <v>44</v>
      </c>
      <c r="B47" s="374" t="s">
        <v>72</v>
      </c>
      <c r="C47" s="321" t="s">
        <v>82</v>
      </c>
      <c r="D47" s="325" t="s">
        <v>1526</v>
      </c>
      <c r="E47" s="358">
        <v>0.2</v>
      </c>
      <c r="F47" s="358"/>
      <c r="G47" s="373">
        <v>38589</v>
      </c>
      <c r="H47" s="373">
        <v>5654.4</v>
      </c>
      <c r="I47" s="358">
        <v>122842.81</v>
      </c>
      <c r="J47" s="358" t="s">
        <v>812</v>
      </c>
      <c r="K47" s="321" t="s">
        <v>397</v>
      </c>
      <c r="L47" s="332" t="s">
        <v>1281</v>
      </c>
      <c r="M47" s="321" t="s">
        <v>397</v>
      </c>
      <c r="N47" s="358" t="s">
        <v>19</v>
      </c>
    </row>
    <row r="48" spans="1:14" s="7" customFormat="1" ht="84" customHeight="1">
      <c r="A48" s="347">
        <v>45</v>
      </c>
      <c r="B48" s="374" t="s">
        <v>72</v>
      </c>
      <c r="C48" s="321" t="s">
        <v>83</v>
      </c>
      <c r="D48" s="403" t="s">
        <v>1527</v>
      </c>
      <c r="E48" s="358">
        <v>1</v>
      </c>
      <c r="F48" s="358"/>
      <c r="G48" s="373">
        <v>38589</v>
      </c>
      <c r="H48" s="373">
        <v>6645.87</v>
      </c>
      <c r="I48" s="358">
        <v>10899.8</v>
      </c>
      <c r="J48" s="358" t="s">
        <v>812</v>
      </c>
      <c r="K48" s="321" t="s">
        <v>397</v>
      </c>
      <c r="L48" s="332" t="s">
        <v>1291</v>
      </c>
      <c r="M48" s="321" t="s">
        <v>397</v>
      </c>
      <c r="N48" s="358" t="s">
        <v>19</v>
      </c>
    </row>
    <row r="49" spans="1:14" s="7" customFormat="1" ht="84" customHeight="1">
      <c r="A49" s="348">
        <v>46</v>
      </c>
      <c r="B49" s="374" t="s">
        <v>72</v>
      </c>
      <c r="C49" s="321" t="s">
        <v>84</v>
      </c>
      <c r="D49" s="375" t="s">
        <v>479</v>
      </c>
      <c r="E49" s="358">
        <v>0.7</v>
      </c>
      <c r="F49" s="358"/>
      <c r="G49" s="373">
        <v>38589</v>
      </c>
      <c r="H49" s="373">
        <v>2786.97</v>
      </c>
      <c r="I49" s="375">
        <v>10899.8</v>
      </c>
      <c r="J49" s="358" t="s">
        <v>812</v>
      </c>
      <c r="K49" s="321" t="s">
        <v>397</v>
      </c>
      <c r="L49" s="332" t="s">
        <v>1289</v>
      </c>
      <c r="M49" s="321" t="s">
        <v>397</v>
      </c>
      <c r="N49" s="358" t="s">
        <v>19</v>
      </c>
    </row>
    <row r="50" spans="1:14" s="7" customFormat="1" ht="84" customHeight="1">
      <c r="A50" s="347">
        <v>47</v>
      </c>
      <c r="B50" s="374" t="s">
        <v>72</v>
      </c>
      <c r="C50" s="321" t="s">
        <v>85</v>
      </c>
      <c r="D50" s="378" t="s">
        <v>480</v>
      </c>
      <c r="E50" s="358">
        <v>0.2</v>
      </c>
      <c r="F50" s="358"/>
      <c r="G50" s="373">
        <v>38589</v>
      </c>
      <c r="H50" s="373">
        <v>10120.799999999999</v>
      </c>
      <c r="I50" s="375">
        <v>5657.43</v>
      </c>
      <c r="J50" s="358" t="s">
        <v>812</v>
      </c>
      <c r="K50" s="321" t="s">
        <v>397</v>
      </c>
      <c r="L50" s="332" t="s">
        <v>1290</v>
      </c>
      <c r="M50" s="321" t="s">
        <v>397</v>
      </c>
      <c r="N50" s="358" t="s">
        <v>19</v>
      </c>
    </row>
    <row r="51" spans="1:14" s="7" customFormat="1" ht="106.5" customHeight="1">
      <c r="A51" s="348">
        <v>48</v>
      </c>
      <c r="B51" s="374" t="s">
        <v>72</v>
      </c>
      <c r="C51" s="321" t="s">
        <v>86</v>
      </c>
      <c r="D51" s="403" t="s">
        <v>1528</v>
      </c>
      <c r="E51" s="376">
        <v>0.6</v>
      </c>
      <c r="F51" s="358"/>
      <c r="G51" s="373">
        <v>38589</v>
      </c>
      <c r="H51" s="373">
        <v>4716.42</v>
      </c>
      <c r="I51" s="358">
        <v>10899.8</v>
      </c>
      <c r="J51" s="358" t="s">
        <v>812</v>
      </c>
      <c r="K51" s="321" t="s">
        <v>397</v>
      </c>
      <c r="L51" s="332" t="s">
        <v>1292</v>
      </c>
      <c r="M51" s="321" t="s">
        <v>397</v>
      </c>
      <c r="N51" s="358" t="s">
        <v>19</v>
      </c>
    </row>
    <row r="52" spans="1:14" s="7" customFormat="1" ht="102.75" customHeight="1">
      <c r="A52" s="347">
        <v>49</v>
      </c>
      <c r="B52" s="374" t="s">
        <v>72</v>
      </c>
      <c r="C52" s="321" t="s">
        <v>87</v>
      </c>
      <c r="D52" s="375" t="s">
        <v>481</v>
      </c>
      <c r="E52" s="358">
        <v>0.5</v>
      </c>
      <c r="F52" s="358"/>
      <c r="G52" s="373">
        <v>39968</v>
      </c>
      <c r="H52" s="175">
        <v>5686.56</v>
      </c>
      <c r="I52" s="358">
        <v>7133.28</v>
      </c>
      <c r="J52" s="358" t="s">
        <v>812</v>
      </c>
      <c r="K52" s="321" t="s">
        <v>397</v>
      </c>
      <c r="L52" s="332" t="s">
        <v>1295</v>
      </c>
      <c r="M52" s="321" t="s">
        <v>397</v>
      </c>
      <c r="N52" s="358" t="s">
        <v>19</v>
      </c>
    </row>
    <row r="53" spans="1:14" s="7" customFormat="1" ht="108.75" customHeight="1">
      <c r="A53" s="348">
        <v>50</v>
      </c>
      <c r="B53" s="374" t="s">
        <v>72</v>
      </c>
      <c r="C53" s="321" t="s">
        <v>88</v>
      </c>
      <c r="D53" s="325" t="s">
        <v>1529</v>
      </c>
      <c r="E53" s="358">
        <v>0.1</v>
      </c>
      <c r="F53" s="358"/>
      <c r="G53" s="373">
        <v>38589</v>
      </c>
      <c r="H53" s="373">
        <v>2402.6</v>
      </c>
      <c r="I53" s="358" t="s">
        <v>2166</v>
      </c>
      <c r="J53" s="358" t="s">
        <v>812</v>
      </c>
      <c r="K53" s="321" t="s">
        <v>397</v>
      </c>
      <c r="L53" s="332" t="s">
        <v>1283</v>
      </c>
      <c r="M53" s="321" t="s">
        <v>397</v>
      </c>
      <c r="N53" s="358" t="s">
        <v>19</v>
      </c>
    </row>
    <row r="54" spans="1:14" s="7" customFormat="1" ht="84" customHeight="1">
      <c r="A54" s="347">
        <v>51</v>
      </c>
      <c r="B54" s="374" t="s">
        <v>72</v>
      </c>
      <c r="C54" s="321" t="s">
        <v>89</v>
      </c>
      <c r="D54" s="378" t="s">
        <v>482</v>
      </c>
      <c r="E54" s="377">
        <v>0.4</v>
      </c>
      <c r="F54" s="358"/>
      <c r="G54" s="373">
        <v>38589</v>
      </c>
      <c r="H54" s="373">
        <v>7032.88</v>
      </c>
      <c r="I54" s="175">
        <v>6641.33</v>
      </c>
      <c r="J54" s="358" t="s">
        <v>812</v>
      </c>
      <c r="K54" s="321" t="s">
        <v>397</v>
      </c>
      <c r="L54" s="332" t="s">
        <v>1280</v>
      </c>
      <c r="M54" s="321" t="s">
        <v>397</v>
      </c>
      <c r="N54" s="358" t="s">
        <v>19</v>
      </c>
    </row>
    <row r="55" spans="1:14" s="7" customFormat="1" ht="84" customHeight="1">
      <c r="A55" s="348">
        <v>52</v>
      </c>
      <c r="B55" s="374" t="s">
        <v>72</v>
      </c>
      <c r="C55" s="321" t="s">
        <v>90</v>
      </c>
      <c r="D55" s="403" t="s">
        <v>1530</v>
      </c>
      <c r="E55" s="325">
        <v>6</v>
      </c>
      <c r="F55" s="358"/>
      <c r="G55" s="373">
        <v>55173</v>
      </c>
      <c r="H55" s="373">
        <v>17773.98</v>
      </c>
      <c r="I55" s="358">
        <v>1647.84</v>
      </c>
      <c r="J55" s="358" t="s">
        <v>812</v>
      </c>
      <c r="K55" s="321" t="s">
        <v>397</v>
      </c>
      <c r="L55" s="332" t="s">
        <v>1288</v>
      </c>
      <c r="M55" s="321" t="s">
        <v>397</v>
      </c>
      <c r="N55" s="358" t="s">
        <v>19</v>
      </c>
    </row>
    <row r="56" spans="1:14" s="7" customFormat="1" ht="84" customHeight="1">
      <c r="A56" s="347">
        <v>53</v>
      </c>
      <c r="B56" s="374" t="s">
        <v>72</v>
      </c>
      <c r="C56" s="321" t="s">
        <v>91</v>
      </c>
      <c r="D56" s="375" t="s">
        <v>483</v>
      </c>
      <c r="E56" s="358">
        <v>0.9</v>
      </c>
      <c r="F56" s="358"/>
      <c r="G56" s="373">
        <v>38589</v>
      </c>
      <c r="H56" s="373">
        <v>4716.42</v>
      </c>
      <c r="I56" s="175">
        <v>6395.36</v>
      </c>
      <c r="J56" s="358" t="s">
        <v>812</v>
      </c>
      <c r="K56" s="321" t="s">
        <v>397</v>
      </c>
      <c r="L56" s="332" t="s">
        <v>1279</v>
      </c>
      <c r="M56" s="321" t="s">
        <v>397</v>
      </c>
      <c r="N56" s="358" t="s">
        <v>19</v>
      </c>
    </row>
    <row r="57" spans="1:14" s="7" customFormat="1" ht="84" customHeight="1">
      <c r="A57" s="348">
        <v>54</v>
      </c>
      <c r="B57" s="374" t="s">
        <v>72</v>
      </c>
      <c r="C57" s="321" t="s">
        <v>92</v>
      </c>
      <c r="D57" s="325" t="s">
        <v>1531</v>
      </c>
      <c r="E57" s="358">
        <v>0.1</v>
      </c>
      <c r="F57" s="358"/>
      <c r="G57" s="373">
        <v>39968</v>
      </c>
      <c r="H57" s="373">
        <v>5686.56</v>
      </c>
      <c r="I57" s="358" t="s">
        <v>2166</v>
      </c>
      <c r="J57" s="358" t="s">
        <v>812</v>
      </c>
      <c r="K57" s="321" t="s">
        <v>397</v>
      </c>
      <c r="L57" s="332" t="s">
        <v>1294</v>
      </c>
      <c r="M57" s="321" t="s">
        <v>397</v>
      </c>
      <c r="N57" s="358" t="s">
        <v>19</v>
      </c>
    </row>
    <row r="58" spans="1:14" s="7" customFormat="1" ht="84" customHeight="1">
      <c r="A58" s="347">
        <v>55</v>
      </c>
      <c r="B58" s="374" t="s">
        <v>72</v>
      </c>
      <c r="C58" s="321" t="s">
        <v>93</v>
      </c>
      <c r="D58" s="325" t="s">
        <v>1532</v>
      </c>
      <c r="E58" s="358">
        <v>1.8</v>
      </c>
      <c r="F58" s="358"/>
      <c r="G58" s="373">
        <v>38589</v>
      </c>
      <c r="H58" s="373">
        <v>5490.36</v>
      </c>
      <c r="I58" s="358" t="s">
        <v>2166</v>
      </c>
      <c r="J58" s="358" t="s">
        <v>812</v>
      </c>
      <c r="K58" s="321" t="s">
        <v>397</v>
      </c>
      <c r="L58" s="332" t="s">
        <v>1287</v>
      </c>
      <c r="M58" s="321" t="s">
        <v>397</v>
      </c>
      <c r="N58" s="358" t="s">
        <v>19</v>
      </c>
    </row>
    <row r="59" spans="1:14" s="7" customFormat="1" ht="84" customHeight="1">
      <c r="A59" s="348">
        <v>56</v>
      </c>
      <c r="B59" s="374" t="s">
        <v>72</v>
      </c>
      <c r="C59" s="321" t="s">
        <v>94</v>
      </c>
      <c r="D59" s="375" t="s">
        <v>484</v>
      </c>
      <c r="E59" s="358">
        <v>1.4</v>
      </c>
      <c r="F59" s="358"/>
      <c r="G59" s="373">
        <v>38589</v>
      </c>
      <c r="H59" s="373">
        <v>3560.83</v>
      </c>
      <c r="I59" s="175">
        <v>10899.8</v>
      </c>
      <c r="J59" s="358" t="s">
        <v>812</v>
      </c>
      <c r="K59" s="321" t="s">
        <v>397</v>
      </c>
      <c r="L59" s="332" t="s">
        <v>1278</v>
      </c>
      <c r="M59" s="321" t="s">
        <v>397</v>
      </c>
      <c r="N59" s="358" t="s">
        <v>19</v>
      </c>
    </row>
    <row r="60" spans="1:14" s="7" customFormat="1" ht="84" customHeight="1">
      <c r="A60" s="347">
        <v>57</v>
      </c>
      <c r="B60" s="374" t="s">
        <v>95</v>
      </c>
      <c r="C60" s="321" t="s">
        <v>96</v>
      </c>
      <c r="D60" s="403" t="s">
        <v>1533</v>
      </c>
      <c r="E60" s="358">
        <v>10.8</v>
      </c>
      <c r="F60" s="358"/>
      <c r="G60" s="373">
        <v>134481</v>
      </c>
      <c r="H60" s="373">
        <v>36608.730000000003</v>
      </c>
      <c r="I60" s="358"/>
      <c r="J60" s="358" t="s">
        <v>812</v>
      </c>
      <c r="K60" s="321" t="s">
        <v>397</v>
      </c>
      <c r="L60" s="332" t="s">
        <v>1298</v>
      </c>
      <c r="M60" s="321" t="s">
        <v>397</v>
      </c>
      <c r="N60" s="358" t="s">
        <v>19</v>
      </c>
    </row>
    <row r="61" spans="1:14" s="7" customFormat="1" ht="113.25" customHeight="1">
      <c r="A61" s="348">
        <v>58</v>
      </c>
      <c r="B61" s="374" t="s">
        <v>72</v>
      </c>
      <c r="C61" s="321" t="s">
        <v>97</v>
      </c>
      <c r="D61" s="376" t="s">
        <v>1534</v>
      </c>
      <c r="E61" s="358">
        <v>0.1</v>
      </c>
      <c r="F61" s="358"/>
      <c r="G61" s="373">
        <v>38589</v>
      </c>
      <c r="H61" s="373">
        <v>12434.22</v>
      </c>
      <c r="I61" s="358"/>
      <c r="J61" s="358" t="s">
        <v>812</v>
      </c>
      <c r="K61" s="321" t="s">
        <v>397</v>
      </c>
      <c r="L61" s="332" t="s">
        <v>1275</v>
      </c>
      <c r="M61" s="321" t="s">
        <v>397</v>
      </c>
      <c r="N61" s="358" t="s">
        <v>19</v>
      </c>
    </row>
    <row r="62" spans="1:14" s="7" customFormat="1" ht="84" customHeight="1">
      <c r="A62" s="347">
        <v>59</v>
      </c>
      <c r="B62" s="374" t="s">
        <v>95</v>
      </c>
      <c r="C62" s="321" t="s">
        <v>98</v>
      </c>
      <c r="D62" s="172" t="s">
        <v>1535</v>
      </c>
      <c r="E62" s="377">
        <v>18</v>
      </c>
      <c r="F62" s="358"/>
      <c r="G62" s="373">
        <v>178254</v>
      </c>
      <c r="H62" s="373">
        <v>57437.4</v>
      </c>
      <c r="I62" s="358"/>
      <c r="J62" s="358" t="s">
        <v>812</v>
      </c>
      <c r="K62" s="321" t="s">
        <v>397</v>
      </c>
      <c r="L62" s="332" t="s">
        <v>1296</v>
      </c>
      <c r="M62" s="321" t="s">
        <v>397</v>
      </c>
      <c r="N62" s="358" t="s">
        <v>19</v>
      </c>
    </row>
    <row r="63" spans="1:14" s="7" customFormat="1" ht="90.75" customHeight="1">
      <c r="A63" s="348">
        <v>60</v>
      </c>
      <c r="B63" s="374" t="s">
        <v>72</v>
      </c>
      <c r="C63" s="321" t="s">
        <v>102</v>
      </c>
      <c r="D63" s="403" t="s">
        <v>1536</v>
      </c>
      <c r="E63" s="325">
        <v>0.7</v>
      </c>
      <c r="F63" s="358"/>
      <c r="G63" s="373">
        <v>38345</v>
      </c>
      <c r="H63" s="373">
        <v>12355.58</v>
      </c>
      <c r="I63" s="358"/>
      <c r="J63" s="358" t="s">
        <v>812</v>
      </c>
      <c r="K63" s="321" t="s">
        <v>397</v>
      </c>
      <c r="L63" s="332" t="s">
        <v>1273</v>
      </c>
      <c r="M63" s="321" t="s">
        <v>397</v>
      </c>
      <c r="N63" s="358" t="s">
        <v>19</v>
      </c>
    </row>
    <row r="64" spans="1:14" s="7" customFormat="1" ht="110.25" customHeight="1">
      <c r="A64" s="347">
        <v>61</v>
      </c>
      <c r="B64" s="374" t="s">
        <v>72</v>
      </c>
      <c r="C64" s="321" t="s">
        <v>101</v>
      </c>
      <c r="D64" s="376" t="s">
        <v>1537</v>
      </c>
      <c r="E64" s="358">
        <v>0.7</v>
      </c>
      <c r="F64" s="358"/>
      <c r="G64" s="373">
        <v>38345</v>
      </c>
      <c r="H64" s="373"/>
      <c r="I64" s="358"/>
      <c r="J64" s="358" t="s">
        <v>812</v>
      </c>
      <c r="K64" s="321" t="s">
        <v>397</v>
      </c>
      <c r="L64" s="332" t="s">
        <v>1276</v>
      </c>
      <c r="M64" s="321" t="s">
        <v>397</v>
      </c>
      <c r="N64" s="358" t="s">
        <v>19</v>
      </c>
    </row>
    <row r="65" spans="1:14" s="7" customFormat="1" ht="110.25" customHeight="1">
      <c r="A65" s="348">
        <v>62</v>
      </c>
      <c r="B65" s="374" t="s">
        <v>95</v>
      </c>
      <c r="C65" s="321" t="s">
        <v>100</v>
      </c>
      <c r="D65" s="376" t="s">
        <v>1538</v>
      </c>
      <c r="E65" s="358">
        <v>15.8</v>
      </c>
      <c r="F65" s="358"/>
      <c r="G65" s="373">
        <v>213810</v>
      </c>
      <c r="H65" s="373"/>
      <c r="I65" s="358"/>
      <c r="J65" s="358" t="s">
        <v>812</v>
      </c>
      <c r="K65" s="321" t="s">
        <v>397</v>
      </c>
      <c r="L65" s="332" t="s">
        <v>1297</v>
      </c>
      <c r="M65" s="321" t="s">
        <v>397</v>
      </c>
      <c r="N65" s="358" t="s">
        <v>19</v>
      </c>
    </row>
    <row r="66" spans="1:14" s="7" customFormat="1" ht="114.75" customHeight="1">
      <c r="A66" s="347">
        <v>63</v>
      </c>
      <c r="B66" s="374" t="s">
        <v>72</v>
      </c>
      <c r="C66" s="321" t="s">
        <v>99</v>
      </c>
      <c r="D66" s="403" t="s">
        <v>1539</v>
      </c>
      <c r="E66" s="358">
        <v>1</v>
      </c>
      <c r="F66" s="358"/>
      <c r="G66" s="373">
        <v>38589</v>
      </c>
      <c r="H66" s="373"/>
      <c r="I66" s="358"/>
      <c r="J66" s="358" t="s">
        <v>812</v>
      </c>
      <c r="K66" s="321" t="s">
        <v>397</v>
      </c>
      <c r="L66" s="332" t="s">
        <v>1285</v>
      </c>
      <c r="M66" s="321" t="s">
        <v>397</v>
      </c>
      <c r="N66" s="358" t="s">
        <v>19</v>
      </c>
    </row>
    <row r="67" spans="1:14" s="7" customFormat="1" ht="53.25" customHeight="1">
      <c r="A67" s="348">
        <v>64</v>
      </c>
      <c r="B67" s="374" t="s">
        <v>2171</v>
      </c>
      <c r="C67" s="321" t="s">
        <v>780</v>
      </c>
      <c r="D67" s="403" t="s">
        <v>1814</v>
      </c>
      <c r="E67" s="325">
        <v>247206.7</v>
      </c>
      <c r="F67" s="321"/>
      <c r="G67" s="323"/>
      <c r="H67" s="323"/>
      <c r="I67" s="378"/>
      <c r="J67" s="321" t="s">
        <v>2172</v>
      </c>
      <c r="K67" s="321"/>
      <c r="L67" s="332" t="s">
        <v>781</v>
      </c>
      <c r="M67" s="321" t="s">
        <v>397</v>
      </c>
      <c r="N67" s="358" t="s">
        <v>19</v>
      </c>
    </row>
    <row r="68" spans="1:14" s="7" customFormat="1" ht="120.75" customHeight="1">
      <c r="A68" s="347">
        <v>65</v>
      </c>
      <c r="B68" s="374" t="s">
        <v>2582</v>
      </c>
      <c r="C68" s="321" t="s">
        <v>2577</v>
      </c>
      <c r="D68" s="325" t="s">
        <v>2825</v>
      </c>
      <c r="E68" s="325">
        <v>234.4</v>
      </c>
      <c r="F68" s="323">
        <v>1969</v>
      </c>
      <c r="G68" s="323">
        <v>12300</v>
      </c>
      <c r="H68" s="323"/>
      <c r="I68" s="378"/>
      <c r="J68" s="321" t="s">
        <v>2578</v>
      </c>
      <c r="K68" s="321"/>
      <c r="L68" s="332" t="s">
        <v>2979</v>
      </c>
      <c r="M68" s="321" t="s">
        <v>397</v>
      </c>
      <c r="N68" s="358" t="s">
        <v>19</v>
      </c>
    </row>
    <row r="69" spans="1:14" s="7" customFormat="1" ht="87.75" customHeight="1">
      <c r="A69" s="348">
        <v>66</v>
      </c>
      <c r="B69" s="374" t="s">
        <v>2582</v>
      </c>
      <c r="C69" s="321" t="s">
        <v>2740</v>
      </c>
      <c r="D69" s="325" t="s">
        <v>2832</v>
      </c>
      <c r="E69" s="325" t="s">
        <v>3015</v>
      </c>
      <c r="F69" s="323"/>
      <c r="G69" s="323">
        <v>11000</v>
      </c>
      <c r="H69" s="323"/>
      <c r="I69" s="378"/>
      <c r="J69" s="321" t="s">
        <v>2835</v>
      </c>
      <c r="K69" s="321"/>
      <c r="L69" s="332" t="s">
        <v>2833</v>
      </c>
      <c r="M69" s="321"/>
      <c r="N69" s="358" t="s">
        <v>19</v>
      </c>
    </row>
    <row r="70" spans="1:14" s="7" customFormat="1" ht="84.75" customHeight="1">
      <c r="A70" s="347">
        <v>67</v>
      </c>
      <c r="B70" s="374" t="s">
        <v>2582</v>
      </c>
      <c r="C70" s="321" t="s">
        <v>3035</v>
      </c>
      <c r="D70" s="325" t="s">
        <v>2836</v>
      </c>
      <c r="E70" s="325" t="s">
        <v>3014</v>
      </c>
      <c r="F70" s="323"/>
      <c r="G70" s="323">
        <v>11000</v>
      </c>
      <c r="H70" s="323"/>
      <c r="I70" s="378"/>
      <c r="J70" s="321" t="s">
        <v>2835</v>
      </c>
      <c r="K70" s="321"/>
      <c r="L70" s="332" t="s">
        <v>2834</v>
      </c>
      <c r="M70" s="321"/>
      <c r="N70" s="358" t="s">
        <v>19</v>
      </c>
    </row>
    <row r="71" spans="1:14" s="7" customFormat="1" ht="123.75" customHeight="1">
      <c r="A71" s="348">
        <v>68</v>
      </c>
      <c r="B71" s="374" t="s">
        <v>2582</v>
      </c>
      <c r="C71" s="321" t="s">
        <v>3013</v>
      </c>
      <c r="D71" s="325" t="s">
        <v>3129</v>
      </c>
      <c r="E71" s="325" t="s">
        <v>3130</v>
      </c>
      <c r="F71" s="428">
        <v>1986</v>
      </c>
      <c r="G71" s="323">
        <v>10500</v>
      </c>
      <c r="H71" s="323"/>
      <c r="I71" s="378"/>
      <c r="J71" s="321" t="s">
        <v>3016</v>
      </c>
      <c r="K71" s="321"/>
      <c r="L71" s="332" t="s">
        <v>3132</v>
      </c>
      <c r="M71" s="321"/>
      <c r="N71" s="358" t="s">
        <v>19</v>
      </c>
    </row>
    <row r="72" spans="1:14" s="7" customFormat="1" ht="72.75" customHeight="1">
      <c r="A72" s="347">
        <v>69</v>
      </c>
      <c r="B72" s="374" t="s">
        <v>2826</v>
      </c>
      <c r="C72" s="321" t="s">
        <v>2827</v>
      </c>
      <c r="D72" s="325"/>
      <c r="E72" s="325">
        <v>3295</v>
      </c>
      <c r="F72" s="323"/>
      <c r="G72" s="323"/>
      <c r="H72" s="323"/>
      <c r="I72" s="378"/>
      <c r="J72" s="321"/>
      <c r="K72" s="321"/>
      <c r="L72" s="332" t="s">
        <v>2828</v>
      </c>
      <c r="M72" s="321"/>
      <c r="N72" s="358" t="s">
        <v>19</v>
      </c>
    </row>
    <row r="73" spans="1:14" s="7" customFormat="1" ht="95.25" customHeight="1">
      <c r="A73" s="348">
        <v>70</v>
      </c>
      <c r="B73" s="374" t="s">
        <v>2837</v>
      </c>
      <c r="C73" s="321" t="s">
        <v>2838</v>
      </c>
      <c r="D73" s="325" t="s">
        <v>3055</v>
      </c>
      <c r="E73" s="325">
        <v>52</v>
      </c>
      <c r="F73" s="428">
        <v>1987</v>
      </c>
      <c r="G73" s="323">
        <v>10000</v>
      </c>
      <c r="H73" s="323"/>
      <c r="I73" s="378"/>
      <c r="J73" s="321"/>
      <c r="K73" s="321"/>
      <c r="L73" s="332" t="s">
        <v>3012</v>
      </c>
      <c r="M73" s="321"/>
      <c r="N73" s="358" t="s">
        <v>19</v>
      </c>
    </row>
    <row r="74" spans="1:14" s="7" customFormat="1" ht="95.25" customHeight="1">
      <c r="A74" s="347">
        <v>71</v>
      </c>
      <c r="B74" s="374" t="s">
        <v>3024</v>
      </c>
      <c r="C74" s="321" t="s">
        <v>3025</v>
      </c>
      <c r="D74" s="325" t="s">
        <v>3127</v>
      </c>
      <c r="E74" s="325">
        <v>64.8</v>
      </c>
      <c r="F74" s="428" t="s">
        <v>3131</v>
      </c>
      <c r="G74" s="323">
        <v>10500</v>
      </c>
      <c r="H74" s="323"/>
      <c r="I74" s="378"/>
      <c r="J74" s="321"/>
      <c r="K74" s="321"/>
      <c r="L74" s="332" t="s">
        <v>3128</v>
      </c>
      <c r="M74" s="321"/>
      <c r="N74" s="358" t="s">
        <v>19</v>
      </c>
    </row>
    <row r="75" spans="1:14" s="7" customFormat="1" ht="55.5" customHeight="1">
      <c r="A75" s="348">
        <v>72</v>
      </c>
      <c r="B75" s="355" t="s">
        <v>45</v>
      </c>
      <c r="C75" s="321" t="s">
        <v>46</v>
      </c>
      <c r="D75" s="375" t="s">
        <v>470</v>
      </c>
      <c r="E75" s="321">
        <v>522.4</v>
      </c>
      <c r="F75" s="321"/>
      <c r="G75" s="323">
        <v>1994117.39</v>
      </c>
      <c r="H75" s="323">
        <v>261755.43</v>
      </c>
      <c r="I75" s="375">
        <v>5825924.8700000001</v>
      </c>
      <c r="J75" s="321" t="s">
        <v>1326</v>
      </c>
      <c r="K75" s="321" t="s">
        <v>397</v>
      </c>
      <c r="L75" s="332" t="s">
        <v>1325</v>
      </c>
      <c r="M75" s="321" t="s">
        <v>397</v>
      </c>
      <c r="N75" s="321" t="s">
        <v>19</v>
      </c>
    </row>
    <row r="76" spans="1:14" s="7" customFormat="1" ht="57.75" customHeight="1">
      <c r="A76" s="347">
        <v>73</v>
      </c>
      <c r="B76" s="355" t="s">
        <v>47</v>
      </c>
      <c r="C76" s="321" t="s">
        <v>60</v>
      </c>
      <c r="D76" s="375" t="s">
        <v>1844</v>
      </c>
      <c r="E76" s="321">
        <v>174.8</v>
      </c>
      <c r="F76" s="321">
        <v>1969</v>
      </c>
      <c r="G76" s="323">
        <v>510023.28</v>
      </c>
      <c r="H76" s="323">
        <v>101932.51</v>
      </c>
      <c r="I76" s="375">
        <v>1923000</v>
      </c>
      <c r="J76" s="321" t="s">
        <v>1329</v>
      </c>
      <c r="K76" s="321" t="s">
        <v>397</v>
      </c>
      <c r="L76" s="332" t="s">
        <v>1328</v>
      </c>
      <c r="M76" s="321" t="s">
        <v>397</v>
      </c>
      <c r="N76" s="321" t="s">
        <v>19</v>
      </c>
    </row>
    <row r="77" spans="1:14" s="7" customFormat="1" ht="111.75" customHeight="1">
      <c r="A77" s="348">
        <v>74</v>
      </c>
      <c r="B77" s="355" t="s">
        <v>48</v>
      </c>
      <c r="C77" s="321" t="s">
        <v>49</v>
      </c>
      <c r="D77" s="358" t="s">
        <v>2247</v>
      </c>
      <c r="E77" s="321">
        <v>210</v>
      </c>
      <c r="F77" s="321"/>
      <c r="G77" s="323">
        <v>1117316.3899999999</v>
      </c>
      <c r="H77" s="323">
        <v>603013.09</v>
      </c>
      <c r="I77" s="321"/>
      <c r="J77" s="321" t="s">
        <v>1331</v>
      </c>
      <c r="K77" s="321" t="s">
        <v>397</v>
      </c>
      <c r="L77" s="332" t="s">
        <v>1330</v>
      </c>
      <c r="M77" s="321" t="s">
        <v>397</v>
      </c>
      <c r="N77" s="321" t="s">
        <v>19</v>
      </c>
    </row>
    <row r="78" spans="1:14" s="7" customFormat="1" ht="65.25" customHeight="1">
      <c r="A78" s="347">
        <v>75</v>
      </c>
      <c r="B78" s="355" t="s">
        <v>864</v>
      </c>
      <c r="C78" s="321" t="s">
        <v>49</v>
      </c>
      <c r="D78" s="355" t="s">
        <v>490</v>
      </c>
      <c r="E78" s="321"/>
      <c r="F78" s="321"/>
      <c r="G78" s="323">
        <v>802089.57</v>
      </c>
      <c r="H78" s="323">
        <v>429562.89</v>
      </c>
      <c r="I78" s="321"/>
      <c r="J78" s="321"/>
      <c r="K78" s="321" t="s">
        <v>397</v>
      </c>
      <c r="L78" s="332"/>
      <c r="M78" s="321" t="s">
        <v>397</v>
      </c>
      <c r="N78" s="321" t="s">
        <v>19</v>
      </c>
    </row>
    <row r="79" spans="1:14" s="7" customFormat="1" ht="92.25" customHeight="1">
      <c r="A79" s="348">
        <v>76</v>
      </c>
      <c r="B79" s="355" t="s">
        <v>769</v>
      </c>
      <c r="C79" s="321" t="s">
        <v>770</v>
      </c>
      <c r="D79" s="358" t="s">
        <v>3287</v>
      </c>
      <c r="E79" s="321">
        <v>186.4</v>
      </c>
      <c r="F79" s="321">
        <v>1984</v>
      </c>
      <c r="G79" s="323">
        <v>150100.71</v>
      </c>
      <c r="H79" s="323"/>
      <c r="I79" s="321"/>
      <c r="J79" s="321" t="s">
        <v>771</v>
      </c>
      <c r="K79" s="321"/>
      <c r="L79" s="370" t="s">
        <v>1322</v>
      </c>
      <c r="M79" s="321"/>
      <c r="N79" s="321" t="s">
        <v>19</v>
      </c>
    </row>
    <row r="80" spans="1:14" s="7" customFormat="1" ht="85.5" customHeight="1">
      <c r="A80" s="347">
        <v>77</v>
      </c>
      <c r="B80" s="355" t="s">
        <v>786</v>
      </c>
      <c r="C80" s="321" t="s">
        <v>787</v>
      </c>
      <c r="D80" s="358" t="s">
        <v>3288</v>
      </c>
      <c r="E80" s="321">
        <v>246.9</v>
      </c>
      <c r="F80" s="321"/>
      <c r="G80" s="323">
        <v>201690.59</v>
      </c>
      <c r="H80" s="323"/>
      <c r="I80" s="321"/>
      <c r="J80" s="321" t="s">
        <v>788</v>
      </c>
      <c r="K80" s="321"/>
      <c r="L80" s="370" t="s">
        <v>1333</v>
      </c>
      <c r="M80" s="321"/>
      <c r="N80" s="321" t="s">
        <v>19</v>
      </c>
    </row>
    <row r="81" spans="1:14" s="7" customFormat="1" ht="112.5" customHeight="1">
      <c r="A81" s="348">
        <v>78</v>
      </c>
      <c r="B81" s="355" t="s">
        <v>50</v>
      </c>
      <c r="C81" s="321" t="s">
        <v>49</v>
      </c>
      <c r="D81" s="375" t="s">
        <v>471</v>
      </c>
      <c r="E81" s="321">
        <v>757.9</v>
      </c>
      <c r="F81" s="321"/>
      <c r="G81" s="323">
        <v>6813940.8300000001</v>
      </c>
      <c r="H81" s="323">
        <v>3034095.3</v>
      </c>
      <c r="I81" s="321"/>
      <c r="J81" s="321" t="s">
        <v>766</v>
      </c>
      <c r="K81" s="321" t="s">
        <v>397</v>
      </c>
      <c r="L81" s="379" t="s">
        <v>1318</v>
      </c>
      <c r="M81" s="321" t="s">
        <v>397</v>
      </c>
      <c r="N81" s="321" t="s">
        <v>19</v>
      </c>
    </row>
    <row r="82" spans="1:14" s="7" customFormat="1" ht="68.25" customHeight="1">
      <c r="A82" s="347">
        <v>79</v>
      </c>
      <c r="B82" s="355" t="s">
        <v>740</v>
      </c>
      <c r="C82" s="321" t="s">
        <v>1802</v>
      </c>
      <c r="D82" s="358" t="s">
        <v>1803</v>
      </c>
      <c r="E82" s="321">
        <v>219.3</v>
      </c>
      <c r="F82" s="321"/>
      <c r="G82" s="323"/>
      <c r="H82" s="323"/>
      <c r="I82" s="321"/>
      <c r="J82" s="321" t="s">
        <v>792</v>
      </c>
      <c r="K82" s="321"/>
      <c r="L82" s="332" t="s">
        <v>1334</v>
      </c>
      <c r="M82" s="321"/>
      <c r="N82" s="321" t="s">
        <v>19</v>
      </c>
    </row>
    <row r="83" spans="1:14" s="7" customFormat="1" ht="69" customHeight="1">
      <c r="A83" s="348">
        <v>80</v>
      </c>
      <c r="B83" s="296" t="s">
        <v>69</v>
      </c>
      <c r="C83" s="17" t="s">
        <v>66</v>
      </c>
      <c r="D83" s="361" t="s">
        <v>2343</v>
      </c>
      <c r="E83" s="321">
        <v>433.7</v>
      </c>
      <c r="F83" s="321"/>
      <c r="G83" s="323">
        <v>58276.76</v>
      </c>
      <c r="H83" s="323"/>
      <c r="I83" s="321"/>
      <c r="J83" s="321" t="s">
        <v>1336</v>
      </c>
      <c r="K83" s="321" t="s">
        <v>397</v>
      </c>
      <c r="L83" s="332" t="s">
        <v>1335</v>
      </c>
      <c r="M83" s="321" t="s">
        <v>397</v>
      </c>
      <c r="N83" s="321" t="s">
        <v>19</v>
      </c>
    </row>
    <row r="84" spans="1:14" s="7" customFormat="1" ht="89.25" customHeight="1">
      <c r="A84" s="347">
        <v>81</v>
      </c>
      <c r="B84" s="355" t="s">
        <v>1891</v>
      </c>
      <c r="C84" s="17" t="s">
        <v>66</v>
      </c>
      <c r="D84" s="361" t="s">
        <v>2341</v>
      </c>
      <c r="E84" s="321">
        <v>310.89999999999998</v>
      </c>
      <c r="F84" s="321"/>
      <c r="G84" s="323">
        <v>101984.32000000001</v>
      </c>
      <c r="H84" s="323"/>
      <c r="I84" s="321"/>
      <c r="J84" s="321" t="s">
        <v>1338</v>
      </c>
      <c r="K84" s="321" t="s">
        <v>397</v>
      </c>
      <c r="L84" s="332" t="s">
        <v>1337</v>
      </c>
      <c r="M84" s="321" t="s">
        <v>397</v>
      </c>
      <c r="N84" s="321" t="s">
        <v>19</v>
      </c>
    </row>
    <row r="85" spans="1:14" s="7" customFormat="1" ht="112.5" customHeight="1">
      <c r="A85" s="348">
        <v>82</v>
      </c>
      <c r="B85" s="355" t="s">
        <v>768</v>
      </c>
      <c r="C85" s="321" t="s">
        <v>66</v>
      </c>
      <c r="D85" s="361" t="s">
        <v>2340</v>
      </c>
      <c r="E85" s="321">
        <v>890.3</v>
      </c>
      <c r="F85" s="321"/>
      <c r="G85" s="323">
        <v>112051.72</v>
      </c>
      <c r="H85" s="323"/>
      <c r="I85" s="378"/>
      <c r="J85" s="321" t="s">
        <v>1320</v>
      </c>
      <c r="K85" s="321"/>
      <c r="L85" s="332" t="s">
        <v>1319</v>
      </c>
      <c r="M85" s="321"/>
      <c r="N85" s="321" t="s">
        <v>19</v>
      </c>
    </row>
    <row r="86" spans="1:14" s="7" customFormat="1" ht="38.25">
      <c r="A86" s="347">
        <v>83</v>
      </c>
      <c r="B86" s="355" t="s">
        <v>107</v>
      </c>
      <c r="C86" s="321" t="s">
        <v>108</v>
      </c>
      <c r="D86" s="375" t="s">
        <v>486</v>
      </c>
      <c r="E86" s="321">
        <v>49.6</v>
      </c>
      <c r="F86" s="321"/>
      <c r="G86" s="323">
        <v>45241.19</v>
      </c>
      <c r="H86" s="323"/>
      <c r="I86" s="378">
        <v>80871.81</v>
      </c>
      <c r="J86" s="321" t="s">
        <v>109</v>
      </c>
      <c r="K86" s="321" t="s">
        <v>397</v>
      </c>
      <c r="L86" s="332" t="s">
        <v>1305</v>
      </c>
      <c r="M86" s="321" t="s">
        <v>397</v>
      </c>
      <c r="N86" s="321" t="s">
        <v>19</v>
      </c>
    </row>
    <row r="87" spans="1:14" s="7" customFormat="1" ht="38.25">
      <c r="A87" s="348">
        <v>84</v>
      </c>
      <c r="B87" s="355" t="s">
        <v>113</v>
      </c>
      <c r="C87" s="321" t="s">
        <v>2310</v>
      </c>
      <c r="D87" s="358" t="s">
        <v>2588</v>
      </c>
      <c r="E87" s="321">
        <v>195.5</v>
      </c>
      <c r="F87" s="321"/>
      <c r="G87" s="323">
        <v>135512.23000000001</v>
      </c>
      <c r="H87" s="323"/>
      <c r="I87" s="321"/>
      <c r="J87" s="321" t="s">
        <v>111</v>
      </c>
      <c r="K87" s="321" t="s">
        <v>397</v>
      </c>
      <c r="L87" s="332" t="s">
        <v>1307</v>
      </c>
      <c r="M87" s="321" t="s">
        <v>397</v>
      </c>
      <c r="N87" s="321" t="s">
        <v>19</v>
      </c>
    </row>
    <row r="88" spans="1:14" s="7" customFormat="1" ht="56.25" customHeight="1">
      <c r="A88" s="347">
        <v>85</v>
      </c>
      <c r="B88" s="355" t="s">
        <v>115</v>
      </c>
      <c r="C88" s="321" t="s">
        <v>114</v>
      </c>
      <c r="D88" s="375" t="s">
        <v>2739</v>
      </c>
      <c r="E88" s="321">
        <v>82.3</v>
      </c>
      <c r="F88" s="321"/>
      <c r="G88" s="323">
        <v>418868.55</v>
      </c>
      <c r="H88" s="323"/>
      <c r="I88" s="375">
        <v>191442.28</v>
      </c>
      <c r="J88" s="321" t="s">
        <v>109</v>
      </c>
      <c r="K88" s="321" t="s">
        <v>397</v>
      </c>
      <c r="L88" s="332" t="s">
        <v>1308</v>
      </c>
      <c r="M88" s="321" t="s">
        <v>397</v>
      </c>
      <c r="N88" s="321" t="s">
        <v>19</v>
      </c>
    </row>
    <row r="89" spans="1:14" s="7" customFormat="1" ht="93.75" customHeight="1">
      <c r="A89" s="348">
        <v>86</v>
      </c>
      <c r="B89" s="355" t="s">
        <v>25</v>
      </c>
      <c r="C89" s="321" t="s">
        <v>26</v>
      </c>
      <c r="D89" s="375" t="s">
        <v>466</v>
      </c>
      <c r="E89" s="321">
        <v>138.5</v>
      </c>
      <c r="F89" s="321"/>
      <c r="G89" s="323">
        <v>88476.22</v>
      </c>
      <c r="H89" s="323">
        <v>36212.559999999998</v>
      </c>
      <c r="I89" s="375">
        <v>498569.98</v>
      </c>
      <c r="J89" s="321" t="s">
        <v>1312</v>
      </c>
      <c r="K89" s="321" t="s">
        <v>397</v>
      </c>
      <c r="L89" s="332" t="s">
        <v>1311</v>
      </c>
      <c r="M89" s="321" t="s">
        <v>397</v>
      </c>
      <c r="N89" s="321" t="s">
        <v>19</v>
      </c>
    </row>
    <row r="90" spans="1:14" s="7" customFormat="1" ht="102.75" customHeight="1">
      <c r="A90" s="347">
        <v>87</v>
      </c>
      <c r="B90" s="355" t="s">
        <v>27</v>
      </c>
      <c r="C90" s="321" t="s">
        <v>28</v>
      </c>
      <c r="D90" s="375" t="s">
        <v>467</v>
      </c>
      <c r="E90" s="321">
        <v>131.6</v>
      </c>
      <c r="F90" s="321"/>
      <c r="G90" s="323">
        <v>71711.48</v>
      </c>
      <c r="H90" s="323">
        <v>32693.599999999999</v>
      </c>
      <c r="I90" s="375">
        <v>581780.27</v>
      </c>
      <c r="J90" s="321" t="s">
        <v>109</v>
      </c>
      <c r="K90" s="321" t="s">
        <v>397</v>
      </c>
      <c r="L90" s="332" t="s">
        <v>1309</v>
      </c>
      <c r="M90" s="321" t="s">
        <v>397</v>
      </c>
      <c r="N90" s="321" t="s">
        <v>19</v>
      </c>
    </row>
    <row r="91" spans="1:14" s="7" customFormat="1" ht="84.75" customHeight="1">
      <c r="A91" s="348">
        <v>88</v>
      </c>
      <c r="B91" s="355" t="s">
        <v>27</v>
      </c>
      <c r="C91" s="321" t="s">
        <v>29</v>
      </c>
      <c r="D91" s="375" t="s">
        <v>468</v>
      </c>
      <c r="E91" s="321">
        <v>123.3</v>
      </c>
      <c r="F91" s="321"/>
      <c r="G91" s="323">
        <v>1109000</v>
      </c>
      <c r="H91" s="323">
        <v>795003.66</v>
      </c>
      <c r="I91" s="375">
        <v>427864.33</v>
      </c>
      <c r="J91" s="321" t="s">
        <v>61</v>
      </c>
      <c r="K91" s="321" t="s">
        <v>397</v>
      </c>
      <c r="L91" s="332" t="s">
        <v>849</v>
      </c>
      <c r="M91" s="321" t="s">
        <v>397</v>
      </c>
      <c r="N91" s="321" t="s">
        <v>19</v>
      </c>
    </row>
    <row r="92" spans="1:14" s="7" customFormat="1" ht="72.75" customHeight="1">
      <c r="A92" s="347">
        <v>89</v>
      </c>
      <c r="B92" s="355" t="s">
        <v>30</v>
      </c>
      <c r="C92" s="321" t="s">
        <v>31</v>
      </c>
      <c r="D92" s="358" t="s">
        <v>495</v>
      </c>
      <c r="E92" s="321">
        <v>64.5</v>
      </c>
      <c r="F92" s="321"/>
      <c r="G92" s="323">
        <v>71285.5</v>
      </c>
      <c r="H92" s="323">
        <v>23162.36</v>
      </c>
      <c r="I92" s="321"/>
      <c r="J92" s="321" t="s">
        <v>1312</v>
      </c>
      <c r="K92" s="321" t="s">
        <v>397</v>
      </c>
      <c r="L92" s="332" t="s">
        <v>1314</v>
      </c>
      <c r="M92" s="321" t="s">
        <v>397</v>
      </c>
      <c r="N92" s="321" t="s">
        <v>19</v>
      </c>
    </row>
    <row r="93" spans="1:14" s="7" customFormat="1" ht="110.25" customHeight="1">
      <c r="A93" s="348">
        <v>90</v>
      </c>
      <c r="B93" s="355" t="s">
        <v>32</v>
      </c>
      <c r="C93" s="321" t="s">
        <v>33</v>
      </c>
      <c r="D93" s="358" t="s">
        <v>2183</v>
      </c>
      <c r="E93" s="321">
        <v>49.5</v>
      </c>
      <c r="F93" s="321"/>
      <c r="G93" s="323"/>
      <c r="H93" s="323"/>
      <c r="I93" s="321"/>
      <c r="J93" s="321" t="s">
        <v>61</v>
      </c>
      <c r="K93" s="321" t="s">
        <v>397</v>
      </c>
      <c r="L93" s="332" t="s">
        <v>845</v>
      </c>
      <c r="M93" s="321" t="s">
        <v>397</v>
      </c>
      <c r="N93" s="321" t="s">
        <v>19</v>
      </c>
    </row>
    <row r="94" spans="1:14" s="7" customFormat="1" ht="108" customHeight="1">
      <c r="A94" s="347">
        <v>91</v>
      </c>
      <c r="B94" s="355" t="s">
        <v>34</v>
      </c>
      <c r="C94" s="321" t="s">
        <v>35</v>
      </c>
      <c r="D94" s="358" t="s">
        <v>2186</v>
      </c>
      <c r="E94" s="321">
        <v>465</v>
      </c>
      <c r="F94" s="321"/>
      <c r="G94" s="323">
        <v>90410.37</v>
      </c>
      <c r="H94" s="323">
        <v>36465.93</v>
      </c>
      <c r="I94" s="375">
        <v>1845182.49</v>
      </c>
      <c r="J94" s="321" t="s">
        <v>61</v>
      </c>
      <c r="K94" s="321" t="s">
        <v>397</v>
      </c>
      <c r="L94" s="332" t="s">
        <v>844</v>
      </c>
      <c r="M94" s="321" t="s">
        <v>397</v>
      </c>
      <c r="N94" s="321" t="s">
        <v>19</v>
      </c>
    </row>
    <row r="95" spans="1:14" s="7" customFormat="1" ht="63.75" customHeight="1">
      <c r="A95" s="348">
        <v>92</v>
      </c>
      <c r="B95" s="355" t="s">
        <v>2807</v>
      </c>
      <c r="C95" s="321" t="s">
        <v>2808</v>
      </c>
      <c r="D95" s="358" t="s">
        <v>2809</v>
      </c>
      <c r="E95" s="321">
        <v>306.60000000000002</v>
      </c>
      <c r="F95" s="321"/>
      <c r="G95" s="323">
        <v>1365480.25</v>
      </c>
      <c r="H95" s="323">
        <v>1020769.7</v>
      </c>
      <c r="I95" s="375">
        <v>336125.58</v>
      </c>
      <c r="J95" s="321" t="s">
        <v>2811</v>
      </c>
      <c r="K95" s="321" t="s">
        <v>397</v>
      </c>
      <c r="L95" s="332" t="s">
        <v>2810</v>
      </c>
      <c r="M95" s="321" t="s">
        <v>397</v>
      </c>
      <c r="N95" s="321" t="s">
        <v>19</v>
      </c>
    </row>
    <row r="96" spans="1:14" s="7" customFormat="1" ht="60.75" customHeight="1">
      <c r="A96" s="347">
        <v>93</v>
      </c>
      <c r="B96" s="355" t="s">
        <v>2583</v>
      </c>
      <c r="C96" s="321" t="s">
        <v>66</v>
      </c>
      <c r="D96" s="404" t="s">
        <v>485</v>
      </c>
      <c r="E96" s="321">
        <v>94.4</v>
      </c>
      <c r="F96" s="321"/>
      <c r="G96" s="323">
        <v>58525.87</v>
      </c>
      <c r="H96" s="323"/>
      <c r="I96" s="378">
        <v>182843.75</v>
      </c>
      <c r="J96" s="321" t="s">
        <v>106</v>
      </c>
      <c r="K96" s="321" t="s">
        <v>397</v>
      </c>
      <c r="L96" s="332" t="s">
        <v>1310</v>
      </c>
      <c r="M96" s="321" t="s">
        <v>397</v>
      </c>
      <c r="N96" s="321" t="s">
        <v>19</v>
      </c>
    </row>
    <row r="97" spans="1:30" s="7" customFormat="1" ht="110.25" customHeight="1">
      <c r="A97" s="348">
        <v>94</v>
      </c>
      <c r="B97" s="355" t="s">
        <v>772</v>
      </c>
      <c r="C97" s="321" t="s">
        <v>2342</v>
      </c>
      <c r="D97" s="358" t="s">
        <v>2189</v>
      </c>
      <c r="E97" s="321">
        <v>365.4</v>
      </c>
      <c r="F97" s="321">
        <v>1968</v>
      </c>
      <c r="G97" s="323">
        <v>118418.37</v>
      </c>
      <c r="H97" s="323"/>
      <c r="I97" s="378" t="s">
        <v>1324</v>
      </c>
      <c r="J97" s="321" t="s">
        <v>1324</v>
      </c>
      <c r="K97" s="321"/>
      <c r="L97" s="332" t="s">
        <v>1323</v>
      </c>
      <c r="M97" s="321"/>
      <c r="N97" s="321" t="s">
        <v>19</v>
      </c>
    </row>
    <row r="98" spans="1:30" s="7" customFormat="1" ht="69.75" customHeight="1">
      <c r="A98" s="347">
        <v>95</v>
      </c>
      <c r="B98" s="355" t="s">
        <v>779</v>
      </c>
      <c r="C98" s="321" t="s">
        <v>780</v>
      </c>
      <c r="D98" s="358" t="s">
        <v>2589</v>
      </c>
      <c r="E98" s="321">
        <v>50.5</v>
      </c>
      <c r="F98" s="321">
        <v>1982</v>
      </c>
      <c r="G98" s="323"/>
      <c r="H98" s="323"/>
      <c r="I98" s="378"/>
      <c r="J98" s="321" t="s">
        <v>1320</v>
      </c>
      <c r="K98" s="321"/>
      <c r="L98" s="332" t="s">
        <v>1327</v>
      </c>
      <c r="M98" s="321"/>
      <c r="N98" s="321" t="s">
        <v>837</v>
      </c>
    </row>
    <row r="99" spans="1:30" s="7" customFormat="1" ht="72.75" customHeight="1">
      <c r="A99" s="348">
        <v>96</v>
      </c>
      <c r="B99" s="355" t="s">
        <v>1356</v>
      </c>
      <c r="C99" s="321" t="s">
        <v>1357</v>
      </c>
      <c r="D99" s="355" t="s">
        <v>490</v>
      </c>
      <c r="E99" s="321">
        <v>64</v>
      </c>
      <c r="F99" s="321">
        <v>1960</v>
      </c>
      <c r="G99" s="323">
        <v>415.61</v>
      </c>
      <c r="H99" s="323"/>
      <c r="I99" s="378"/>
      <c r="J99" s="321"/>
      <c r="K99" s="321"/>
      <c r="L99" s="380" t="s">
        <v>350</v>
      </c>
      <c r="M99" s="321"/>
      <c r="N99" s="321" t="s">
        <v>19</v>
      </c>
    </row>
    <row r="100" spans="1:30" s="7" customFormat="1" ht="72.75" customHeight="1">
      <c r="A100" s="347">
        <v>97</v>
      </c>
      <c r="B100" s="381" t="s">
        <v>2155</v>
      </c>
      <c r="C100" s="321" t="s">
        <v>2156</v>
      </c>
      <c r="D100" s="358" t="s">
        <v>2157</v>
      </c>
      <c r="E100" s="321">
        <v>27143</v>
      </c>
      <c r="F100" s="321"/>
      <c r="G100" s="323"/>
      <c r="H100" s="323"/>
      <c r="I100" s="378">
        <v>28301463.239999998</v>
      </c>
      <c r="J100" s="321" t="s">
        <v>2158</v>
      </c>
      <c r="K100" s="321"/>
      <c r="L100" s="324" t="s">
        <v>2159</v>
      </c>
      <c r="M100" s="321"/>
      <c r="N100" s="321"/>
    </row>
    <row r="101" spans="1:30" s="7" customFormat="1" ht="99.75" customHeight="1">
      <c r="A101" s="348">
        <v>98</v>
      </c>
      <c r="B101" s="381" t="s">
        <v>2721</v>
      </c>
      <c r="C101" s="321" t="s">
        <v>2722</v>
      </c>
      <c r="D101" s="404" t="s">
        <v>2723</v>
      </c>
      <c r="E101" s="371">
        <v>60433</v>
      </c>
      <c r="F101" s="321"/>
      <c r="G101" s="323"/>
      <c r="H101" s="323"/>
      <c r="I101" s="378">
        <v>13502545.189999999</v>
      </c>
      <c r="J101" s="321" t="s">
        <v>2725</v>
      </c>
      <c r="K101" s="359"/>
      <c r="L101" s="332" t="s">
        <v>2724</v>
      </c>
      <c r="M101" s="321"/>
      <c r="N101" s="321" t="s">
        <v>19</v>
      </c>
    </row>
    <row r="102" spans="1:30" s="7" customFormat="1" ht="66" customHeight="1">
      <c r="A102" s="347">
        <v>99</v>
      </c>
      <c r="B102" s="381" t="s">
        <v>863</v>
      </c>
      <c r="C102" s="321" t="s">
        <v>782</v>
      </c>
      <c r="D102" s="404" t="s">
        <v>819</v>
      </c>
      <c r="E102" s="321">
        <v>35923.199999999997</v>
      </c>
      <c r="F102" s="321"/>
      <c r="G102" s="323"/>
      <c r="H102" s="323"/>
      <c r="I102" s="378">
        <v>7072879.4699999997</v>
      </c>
      <c r="J102" s="321" t="s">
        <v>823</v>
      </c>
      <c r="K102" s="359"/>
      <c r="L102" s="332" t="s">
        <v>820</v>
      </c>
      <c r="M102" s="321"/>
      <c r="N102" s="321" t="s">
        <v>19</v>
      </c>
    </row>
    <row r="103" spans="1:30" s="7" customFormat="1" ht="60" customHeight="1">
      <c r="A103" s="348">
        <v>100</v>
      </c>
      <c r="B103" s="381" t="s">
        <v>863</v>
      </c>
      <c r="C103" s="321" t="s">
        <v>2173</v>
      </c>
      <c r="D103" s="403" t="s">
        <v>2174</v>
      </c>
      <c r="E103" s="382">
        <v>922887</v>
      </c>
      <c r="F103" s="321"/>
      <c r="G103" s="323"/>
      <c r="H103" s="323"/>
      <c r="I103" s="378"/>
      <c r="J103" s="321" t="s">
        <v>2020</v>
      </c>
      <c r="K103" s="321"/>
      <c r="L103" s="332" t="s">
        <v>2175</v>
      </c>
      <c r="M103" s="321"/>
      <c r="N103" s="321" t="s">
        <v>19</v>
      </c>
    </row>
    <row r="104" spans="1:30" s="7" customFormat="1" ht="63.75" customHeight="1">
      <c r="A104" s="347">
        <v>101</v>
      </c>
      <c r="B104" s="381" t="s">
        <v>863</v>
      </c>
      <c r="C104" s="321" t="s">
        <v>784</v>
      </c>
      <c r="D104" s="404" t="s">
        <v>818</v>
      </c>
      <c r="E104" s="321">
        <v>8444</v>
      </c>
      <c r="F104" s="321"/>
      <c r="G104" s="323"/>
      <c r="H104" s="323"/>
      <c r="I104" s="378">
        <v>726775.08</v>
      </c>
      <c r="J104" s="330" t="s">
        <v>823</v>
      </c>
      <c r="K104" s="359"/>
      <c r="L104" s="332" t="s">
        <v>822</v>
      </c>
      <c r="M104" s="321"/>
      <c r="N104" s="321" t="s">
        <v>19</v>
      </c>
    </row>
    <row r="105" spans="1:30" s="4" customFormat="1" ht="68.25" customHeight="1">
      <c r="A105" s="348">
        <v>102</v>
      </c>
      <c r="B105" s="381" t="s">
        <v>862</v>
      </c>
      <c r="C105" s="321" t="s">
        <v>767</v>
      </c>
      <c r="D105" s="358" t="s">
        <v>817</v>
      </c>
      <c r="E105" s="321">
        <v>9018.2999999999993</v>
      </c>
      <c r="F105" s="321"/>
      <c r="G105" s="323"/>
      <c r="H105" s="323"/>
      <c r="I105" s="321">
        <v>627902.78</v>
      </c>
      <c r="J105" s="330" t="s">
        <v>824</v>
      </c>
      <c r="K105" s="359"/>
      <c r="L105" s="332" t="s">
        <v>821</v>
      </c>
      <c r="M105" s="321"/>
      <c r="N105" s="321" t="s">
        <v>19</v>
      </c>
      <c r="O105" s="7"/>
      <c r="P105" s="7"/>
      <c r="Q105" s="7"/>
      <c r="R105" s="7"/>
      <c r="S105" s="7"/>
      <c r="T105" s="7"/>
      <c r="U105" s="7"/>
      <c r="V105" s="7"/>
      <c r="W105" s="7"/>
      <c r="X105" s="7"/>
      <c r="Y105" s="7"/>
      <c r="Z105" s="7"/>
      <c r="AA105" s="7"/>
      <c r="AB105" s="7"/>
      <c r="AC105" s="7"/>
      <c r="AD105" s="7"/>
    </row>
    <row r="106" spans="1:30" s="4" customFormat="1" ht="82.5" customHeight="1">
      <c r="A106" s="347">
        <v>103</v>
      </c>
      <c r="B106" s="383" t="s">
        <v>916</v>
      </c>
      <c r="C106" s="321" t="s">
        <v>869</v>
      </c>
      <c r="D106" s="358" t="s">
        <v>870</v>
      </c>
      <c r="E106" s="321">
        <v>88754</v>
      </c>
      <c r="F106" s="321"/>
      <c r="G106" s="323"/>
      <c r="H106" s="323"/>
      <c r="I106" s="321"/>
      <c r="J106" s="330">
        <v>40826</v>
      </c>
      <c r="K106" s="321"/>
      <c r="L106" s="332" t="s">
        <v>888</v>
      </c>
      <c r="M106" s="321"/>
      <c r="N106" s="321" t="s">
        <v>19</v>
      </c>
      <c r="O106" s="7"/>
      <c r="P106" s="7"/>
      <c r="Q106" s="7"/>
      <c r="R106" s="7"/>
      <c r="S106" s="7"/>
      <c r="T106" s="7"/>
      <c r="U106" s="7"/>
      <c r="V106" s="7"/>
      <c r="W106" s="7"/>
      <c r="X106" s="7"/>
      <c r="Y106" s="7"/>
      <c r="Z106" s="7"/>
      <c r="AA106" s="7"/>
      <c r="AB106" s="7"/>
      <c r="AC106" s="7"/>
      <c r="AD106" s="7"/>
    </row>
    <row r="107" spans="1:30" s="4" customFormat="1" ht="70.5" customHeight="1">
      <c r="A107" s="348">
        <v>104</v>
      </c>
      <c r="B107" s="383" t="s">
        <v>917</v>
      </c>
      <c r="C107" s="321" t="s">
        <v>871</v>
      </c>
      <c r="D107" s="358" t="s">
        <v>872</v>
      </c>
      <c r="E107" s="321">
        <v>65686</v>
      </c>
      <c r="F107" s="321"/>
      <c r="G107" s="323"/>
      <c r="H107" s="323"/>
      <c r="I107" s="321"/>
      <c r="J107" s="330">
        <v>40826</v>
      </c>
      <c r="K107" s="321"/>
      <c r="L107" s="332" t="s">
        <v>889</v>
      </c>
      <c r="M107" s="321"/>
      <c r="N107" s="321" t="s">
        <v>19</v>
      </c>
      <c r="O107" s="7"/>
      <c r="P107" s="7"/>
      <c r="Q107" s="7"/>
      <c r="R107" s="7"/>
      <c r="S107" s="7"/>
      <c r="T107" s="7"/>
      <c r="U107" s="7"/>
      <c r="V107" s="7"/>
      <c r="W107" s="7"/>
      <c r="X107" s="7"/>
      <c r="Y107" s="7"/>
      <c r="Z107" s="7"/>
      <c r="AA107" s="7"/>
      <c r="AB107" s="7"/>
      <c r="AC107" s="7"/>
      <c r="AD107" s="7"/>
    </row>
    <row r="108" spans="1:30" s="4" customFormat="1" ht="60" customHeight="1">
      <c r="A108" s="347">
        <v>105</v>
      </c>
      <c r="B108" s="381" t="s">
        <v>2462</v>
      </c>
      <c r="C108" s="321" t="s">
        <v>873</v>
      </c>
      <c r="D108" s="358" t="s">
        <v>874</v>
      </c>
      <c r="E108" s="321">
        <v>194070.62</v>
      </c>
      <c r="F108" s="321"/>
      <c r="G108" s="323"/>
      <c r="H108" s="323"/>
      <c r="I108" s="321"/>
      <c r="J108" s="330">
        <v>40744</v>
      </c>
      <c r="K108" s="321"/>
      <c r="L108" s="332" t="s">
        <v>891</v>
      </c>
      <c r="M108" s="321"/>
      <c r="N108" s="321" t="s">
        <v>19</v>
      </c>
      <c r="O108" s="7"/>
      <c r="P108" s="7"/>
      <c r="Q108" s="7"/>
      <c r="R108" s="7"/>
      <c r="S108" s="7"/>
      <c r="T108" s="7"/>
      <c r="U108" s="7"/>
      <c r="V108" s="7"/>
      <c r="W108" s="7"/>
      <c r="X108" s="7"/>
      <c r="Y108" s="7"/>
      <c r="Z108" s="7"/>
      <c r="AA108" s="7"/>
      <c r="AB108" s="7"/>
      <c r="AC108" s="7"/>
      <c r="AD108" s="7"/>
    </row>
    <row r="109" spans="1:30" s="4" customFormat="1" ht="60" customHeight="1">
      <c r="A109" s="348">
        <v>106</v>
      </c>
      <c r="B109" s="381" t="s">
        <v>875</v>
      </c>
      <c r="C109" s="321" t="s">
        <v>876</v>
      </c>
      <c r="D109" s="358" t="s">
        <v>877</v>
      </c>
      <c r="E109" s="321">
        <v>29000.02</v>
      </c>
      <c r="F109" s="321"/>
      <c r="G109" s="323"/>
      <c r="H109" s="323"/>
      <c r="I109" s="321"/>
      <c r="J109" s="330">
        <v>40749</v>
      </c>
      <c r="K109" s="321"/>
      <c r="L109" s="332" t="s">
        <v>890</v>
      </c>
      <c r="M109" s="321"/>
      <c r="N109" s="321" t="s">
        <v>19</v>
      </c>
      <c r="O109" s="7"/>
      <c r="P109" s="7"/>
      <c r="Q109" s="7"/>
      <c r="R109" s="7"/>
      <c r="S109" s="7"/>
      <c r="T109" s="7"/>
      <c r="U109" s="7"/>
      <c r="V109" s="7"/>
      <c r="W109" s="7"/>
      <c r="X109" s="7"/>
      <c r="Y109" s="7"/>
      <c r="Z109" s="7"/>
      <c r="AA109" s="7"/>
      <c r="AB109" s="7"/>
      <c r="AC109" s="7"/>
      <c r="AD109" s="7"/>
    </row>
    <row r="110" spans="1:30" s="4" customFormat="1" ht="60" customHeight="1">
      <c r="A110" s="347">
        <v>107</v>
      </c>
      <c r="B110" s="381" t="s">
        <v>878</v>
      </c>
      <c r="C110" s="321" t="s">
        <v>879</v>
      </c>
      <c r="D110" s="358" t="s">
        <v>880</v>
      </c>
      <c r="E110" s="321">
        <v>112000</v>
      </c>
      <c r="F110" s="321"/>
      <c r="G110" s="323"/>
      <c r="H110" s="323"/>
      <c r="I110" s="321"/>
      <c r="J110" s="330">
        <v>40781</v>
      </c>
      <c r="K110" s="321"/>
      <c r="L110" s="332" t="s">
        <v>896</v>
      </c>
      <c r="M110" s="321"/>
      <c r="N110" s="321" t="s">
        <v>19</v>
      </c>
      <c r="O110" s="7"/>
      <c r="P110" s="7"/>
      <c r="Q110" s="7"/>
      <c r="R110" s="7"/>
      <c r="S110" s="7"/>
      <c r="T110" s="7"/>
      <c r="U110" s="7"/>
      <c r="V110" s="7"/>
      <c r="W110" s="7"/>
      <c r="X110" s="7"/>
      <c r="Y110" s="7"/>
      <c r="Z110" s="7"/>
      <c r="AA110" s="7"/>
      <c r="AB110" s="7"/>
      <c r="AC110" s="7"/>
      <c r="AD110" s="7"/>
    </row>
    <row r="111" spans="1:30" s="4" customFormat="1" ht="60" customHeight="1">
      <c r="A111" s="348">
        <v>108</v>
      </c>
      <c r="B111" s="381" t="s">
        <v>878</v>
      </c>
      <c r="C111" s="321" t="s">
        <v>879</v>
      </c>
      <c r="D111" s="358" t="s">
        <v>881</v>
      </c>
      <c r="E111" s="321">
        <v>222000</v>
      </c>
      <c r="F111" s="321"/>
      <c r="G111" s="323"/>
      <c r="H111" s="323"/>
      <c r="I111" s="321"/>
      <c r="J111" s="330">
        <v>40781</v>
      </c>
      <c r="K111" s="321"/>
      <c r="L111" s="332" t="s">
        <v>895</v>
      </c>
      <c r="M111" s="321"/>
      <c r="N111" s="321" t="s">
        <v>19</v>
      </c>
      <c r="O111" s="7"/>
      <c r="P111" s="7"/>
      <c r="Q111" s="7"/>
      <c r="R111" s="7"/>
      <c r="S111" s="7"/>
      <c r="T111" s="7"/>
      <c r="U111" s="7"/>
      <c r="V111" s="7"/>
      <c r="W111" s="7"/>
      <c r="X111" s="7"/>
      <c r="Y111" s="7"/>
      <c r="Z111" s="7"/>
      <c r="AA111" s="7"/>
      <c r="AB111" s="7"/>
      <c r="AC111" s="7"/>
      <c r="AD111" s="7"/>
    </row>
    <row r="112" spans="1:30" s="4" customFormat="1" ht="60" customHeight="1">
      <c r="A112" s="347">
        <v>109</v>
      </c>
      <c r="B112" s="381" t="s">
        <v>878</v>
      </c>
      <c r="C112" s="321" t="s">
        <v>879</v>
      </c>
      <c r="D112" s="358" t="s">
        <v>882</v>
      </c>
      <c r="E112" s="321">
        <v>260000</v>
      </c>
      <c r="F112" s="321"/>
      <c r="G112" s="323"/>
      <c r="H112" s="323"/>
      <c r="I112" s="321"/>
      <c r="J112" s="330">
        <v>40781</v>
      </c>
      <c r="K112" s="321"/>
      <c r="L112" s="332" t="s">
        <v>894</v>
      </c>
      <c r="M112" s="321"/>
      <c r="N112" s="321" t="s">
        <v>19</v>
      </c>
      <c r="O112" s="7"/>
      <c r="P112" s="7"/>
      <c r="Q112" s="7"/>
      <c r="R112" s="7"/>
      <c r="S112" s="7"/>
      <c r="T112" s="7"/>
      <c r="U112" s="7"/>
      <c r="V112" s="7"/>
      <c r="W112" s="7"/>
      <c r="X112" s="7"/>
      <c r="Y112" s="7"/>
      <c r="Z112" s="7"/>
      <c r="AA112" s="7"/>
      <c r="AB112" s="7"/>
      <c r="AC112" s="7"/>
      <c r="AD112" s="7"/>
    </row>
    <row r="113" spans="1:30" s="4" customFormat="1" ht="60" customHeight="1">
      <c r="A113" s="348">
        <v>110</v>
      </c>
      <c r="B113" s="381" t="s">
        <v>878</v>
      </c>
      <c r="C113" s="321" t="s">
        <v>879</v>
      </c>
      <c r="D113" s="358" t="s">
        <v>883</v>
      </c>
      <c r="E113" s="321">
        <v>3000</v>
      </c>
      <c r="F113" s="321"/>
      <c r="G113" s="323"/>
      <c r="H113" s="323"/>
      <c r="I113" s="321"/>
      <c r="J113" s="330">
        <v>40784</v>
      </c>
      <c r="K113" s="321"/>
      <c r="L113" s="332" t="s">
        <v>892</v>
      </c>
      <c r="M113" s="321"/>
      <c r="N113" s="321" t="s">
        <v>19</v>
      </c>
      <c r="O113" s="7"/>
      <c r="P113" s="7"/>
      <c r="Q113" s="7"/>
      <c r="R113" s="7"/>
      <c r="S113" s="7"/>
      <c r="T113" s="7"/>
      <c r="U113" s="7"/>
      <c r="V113" s="7"/>
      <c r="W113" s="7"/>
      <c r="X113" s="7"/>
      <c r="Y113" s="7"/>
      <c r="Z113" s="7"/>
      <c r="AA113" s="7"/>
      <c r="AB113" s="7"/>
      <c r="AC113" s="7"/>
      <c r="AD113" s="7"/>
    </row>
    <row r="114" spans="1:30" s="4" customFormat="1" ht="60" customHeight="1">
      <c r="A114" s="347">
        <v>111</v>
      </c>
      <c r="B114" s="381" t="s">
        <v>878</v>
      </c>
      <c r="C114" s="321" t="s">
        <v>879</v>
      </c>
      <c r="D114" s="358" t="s">
        <v>884</v>
      </c>
      <c r="E114" s="321">
        <v>8000</v>
      </c>
      <c r="F114" s="321"/>
      <c r="G114" s="323"/>
      <c r="H114" s="323"/>
      <c r="I114" s="321"/>
      <c r="J114" s="330">
        <v>40784</v>
      </c>
      <c r="K114" s="321"/>
      <c r="L114" s="332" t="s">
        <v>893</v>
      </c>
      <c r="M114" s="321"/>
      <c r="N114" s="321" t="s">
        <v>19</v>
      </c>
      <c r="O114" s="7"/>
      <c r="P114" s="7"/>
      <c r="Q114" s="7"/>
      <c r="R114" s="7"/>
      <c r="S114" s="7"/>
      <c r="T114" s="7"/>
      <c r="U114" s="7"/>
      <c r="V114" s="7"/>
      <c r="W114" s="7"/>
      <c r="X114" s="7"/>
      <c r="Y114" s="7"/>
      <c r="Z114" s="7"/>
      <c r="AA114" s="7"/>
      <c r="AB114" s="7"/>
      <c r="AC114" s="7"/>
      <c r="AD114" s="7"/>
    </row>
    <row r="115" spans="1:30" s="4" customFormat="1" ht="60" customHeight="1">
      <c r="A115" s="348">
        <v>112</v>
      </c>
      <c r="B115" s="381" t="s">
        <v>878</v>
      </c>
      <c r="C115" s="321" t="s">
        <v>879</v>
      </c>
      <c r="D115" s="358" t="s">
        <v>897</v>
      </c>
      <c r="E115" s="321">
        <v>134000</v>
      </c>
      <c r="F115" s="321"/>
      <c r="G115" s="323"/>
      <c r="H115" s="323"/>
      <c r="I115" s="321"/>
      <c r="J115" s="330">
        <v>40784</v>
      </c>
      <c r="K115" s="321"/>
      <c r="L115" s="332" t="s">
        <v>898</v>
      </c>
      <c r="M115" s="321"/>
      <c r="N115" s="321" t="s">
        <v>19</v>
      </c>
      <c r="O115" s="7"/>
      <c r="P115" s="7"/>
      <c r="Q115" s="7"/>
      <c r="R115" s="7"/>
      <c r="S115" s="7"/>
      <c r="T115" s="7"/>
      <c r="U115" s="7"/>
      <c r="V115" s="7"/>
      <c r="W115" s="7"/>
      <c r="X115" s="7"/>
      <c r="Y115" s="7"/>
      <c r="Z115" s="7"/>
      <c r="AA115" s="7"/>
      <c r="AB115" s="7"/>
      <c r="AC115" s="7"/>
      <c r="AD115" s="7"/>
    </row>
    <row r="116" spans="1:30" s="4" customFormat="1" ht="60" customHeight="1">
      <c r="A116" s="347">
        <v>113</v>
      </c>
      <c r="B116" s="381" t="s">
        <v>878</v>
      </c>
      <c r="C116" s="321" t="s">
        <v>879</v>
      </c>
      <c r="D116" s="358" t="s">
        <v>899</v>
      </c>
      <c r="E116" s="321">
        <v>125000</v>
      </c>
      <c r="F116" s="321"/>
      <c r="G116" s="323"/>
      <c r="H116" s="323"/>
      <c r="I116" s="321"/>
      <c r="J116" s="330">
        <v>40784</v>
      </c>
      <c r="K116" s="321"/>
      <c r="L116" s="332" t="s">
        <v>900</v>
      </c>
      <c r="M116" s="321"/>
      <c r="N116" s="321" t="s">
        <v>19</v>
      </c>
      <c r="O116" s="7"/>
      <c r="P116" s="7"/>
      <c r="Q116" s="7"/>
      <c r="R116" s="7"/>
      <c r="S116" s="7"/>
      <c r="T116" s="7"/>
      <c r="U116" s="7"/>
      <c r="V116" s="7"/>
      <c r="W116" s="7"/>
      <c r="X116" s="7"/>
      <c r="Y116" s="7"/>
      <c r="Z116" s="7"/>
      <c r="AA116" s="7"/>
      <c r="AB116" s="7"/>
      <c r="AC116" s="7"/>
      <c r="AD116" s="7"/>
    </row>
    <row r="117" spans="1:30" s="4" customFormat="1" ht="60" customHeight="1">
      <c r="A117" s="348">
        <v>114</v>
      </c>
      <c r="B117" s="381" t="s">
        <v>878</v>
      </c>
      <c r="C117" s="321" t="s">
        <v>879</v>
      </c>
      <c r="D117" s="358" t="s">
        <v>901</v>
      </c>
      <c r="E117" s="321">
        <v>260000</v>
      </c>
      <c r="F117" s="321"/>
      <c r="G117" s="323"/>
      <c r="H117" s="323"/>
      <c r="I117" s="321"/>
      <c r="J117" s="330">
        <v>40784</v>
      </c>
      <c r="K117" s="321"/>
      <c r="L117" s="332" t="s">
        <v>902</v>
      </c>
      <c r="M117" s="321"/>
      <c r="N117" s="321" t="s">
        <v>19</v>
      </c>
      <c r="O117" s="7"/>
      <c r="P117" s="7"/>
      <c r="Q117" s="7"/>
      <c r="R117" s="7"/>
      <c r="S117" s="7"/>
      <c r="T117" s="7"/>
      <c r="U117" s="7"/>
      <c r="V117" s="7"/>
      <c r="W117" s="7"/>
      <c r="X117" s="7"/>
      <c r="Y117" s="7"/>
      <c r="Z117" s="7"/>
      <c r="AA117" s="7"/>
      <c r="AB117" s="7"/>
      <c r="AC117" s="7"/>
      <c r="AD117" s="7"/>
    </row>
    <row r="118" spans="1:30" s="4" customFormat="1" ht="60" customHeight="1">
      <c r="A118" s="347">
        <v>115</v>
      </c>
      <c r="B118" s="381" t="s">
        <v>878</v>
      </c>
      <c r="C118" s="321" t="s">
        <v>879</v>
      </c>
      <c r="D118" s="358" t="s">
        <v>903</v>
      </c>
      <c r="E118" s="321">
        <v>560000</v>
      </c>
      <c r="F118" s="321"/>
      <c r="G118" s="323"/>
      <c r="H118" s="323"/>
      <c r="I118" s="321"/>
      <c r="J118" s="330">
        <v>40784</v>
      </c>
      <c r="K118" s="321"/>
      <c r="L118" s="332" t="s">
        <v>904</v>
      </c>
      <c r="M118" s="321"/>
      <c r="N118" s="321" t="s">
        <v>19</v>
      </c>
      <c r="O118" s="7"/>
      <c r="P118" s="7"/>
      <c r="Q118" s="7"/>
      <c r="R118" s="7"/>
      <c r="S118" s="7"/>
      <c r="T118" s="7"/>
      <c r="U118" s="7"/>
      <c r="V118" s="7"/>
      <c r="W118" s="7"/>
      <c r="X118" s="7"/>
      <c r="Y118" s="7"/>
      <c r="Z118" s="7"/>
      <c r="AA118" s="7"/>
      <c r="AB118" s="7"/>
      <c r="AC118" s="7"/>
      <c r="AD118" s="7"/>
    </row>
    <row r="119" spans="1:30" s="4" customFormat="1" ht="60" customHeight="1">
      <c r="A119" s="348">
        <v>116</v>
      </c>
      <c r="B119" s="381" t="s">
        <v>878</v>
      </c>
      <c r="C119" s="321" t="s">
        <v>879</v>
      </c>
      <c r="D119" s="358" t="s">
        <v>905</v>
      </c>
      <c r="E119" s="321">
        <v>1100000</v>
      </c>
      <c r="F119" s="321"/>
      <c r="G119" s="323"/>
      <c r="H119" s="323"/>
      <c r="I119" s="321"/>
      <c r="J119" s="330">
        <v>40781</v>
      </c>
      <c r="K119" s="321"/>
      <c r="L119" s="332" t="s">
        <v>906</v>
      </c>
      <c r="M119" s="321"/>
      <c r="N119" s="321" t="s">
        <v>19</v>
      </c>
      <c r="O119" s="7"/>
      <c r="P119" s="7"/>
      <c r="Q119" s="7"/>
      <c r="R119" s="7"/>
      <c r="S119" s="7"/>
      <c r="T119" s="7"/>
      <c r="U119" s="7"/>
      <c r="V119" s="7"/>
      <c r="W119" s="7"/>
      <c r="X119" s="7"/>
      <c r="Y119" s="7"/>
      <c r="Z119" s="7"/>
      <c r="AA119" s="7"/>
      <c r="AB119" s="7"/>
      <c r="AC119" s="7"/>
      <c r="AD119" s="7"/>
    </row>
    <row r="120" spans="1:30" s="4" customFormat="1" ht="60" customHeight="1">
      <c r="A120" s="347">
        <v>117</v>
      </c>
      <c r="B120" s="381" t="s">
        <v>878</v>
      </c>
      <c r="C120" s="321" t="s">
        <v>879</v>
      </c>
      <c r="D120" s="358" t="s">
        <v>907</v>
      </c>
      <c r="E120" s="321">
        <v>220000</v>
      </c>
      <c r="F120" s="321"/>
      <c r="G120" s="323"/>
      <c r="H120" s="323"/>
      <c r="I120" s="321"/>
      <c r="J120" s="330">
        <v>40781</v>
      </c>
      <c r="K120" s="321"/>
      <c r="L120" s="332" t="s">
        <v>908</v>
      </c>
      <c r="M120" s="321"/>
      <c r="N120" s="321" t="s">
        <v>19</v>
      </c>
      <c r="O120" s="7"/>
      <c r="P120" s="7"/>
      <c r="Q120" s="7"/>
      <c r="R120" s="7"/>
      <c r="S120" s="7"/>
      <c r="T120" s="7"/>
      <c r="U120" s="7"/>
      <c r="V120" s="7"/>
      <c r="W120" s="7"/>
      <c r="X120" s="7"/>
      <c r="Y120" s="7"/>
      <c r="Z120" s="7"/>
      <c r="AA120" s="7"/>
      <c r="AB120" s="7"/>
      <c r="AC120" s="7"/>
      <c r="AD120" s="7"/>
    </row>
    <row r="121" spans="1:30" s="4" customFormat="1" ht="60" customHeight="1">
      <c r="A121" s="348">
        <v>118</v>
      </c>
      <c r="B121" s="381" t="s">
        <v>878</v>
      </c>
      <c r="C121" s="321" t="s">
        <v>879</v>
      </c>
      <c r="D121" s="358" t="s">
        <v>909</v>
      </c>
      <c r="E121" s="321">
        <v>263000</v>
      </c>
      <c r="F121" s="321"/>
      <c r="G121" s="323"/>
      <c r="H121" s="323"/>
      <c r="I121" s="321"/>
      <c r="J121" s="330">
        <v>40781</v>
      </c>
      <c r="K121" s="321"/>
      <c r="L121" s="332" t="s">
        <v>910</v>
      </c>
      <c r="M121" s="321"/>
      <c r="N121" s="321" t="s">
        <v>19</v>
      </c>
      <c r="O121" s="7"/>
      <c r="P121" s="7"/>
      <c r="Q121" s="7"/>
      <c r="R121" s="7"/>
      <c r="S121" s="7"/>
      <c r="T121" s="7"/>
      <c r="U121" s="7"/>
      <c r="V121" s="7"/>
      <c r="W121" s="7"/>
      <c r="X121" s="7"/>
      <c r="Y121" s="7"/>
      <c r="Z121" s="7"/>
      <c r="AA121" s="7"/>
      <c r="AB121" s="7"/>
      <c r="AC121" s="7"/>
      <c r="AD121" s="7"/>
    </row>
    <row r="122" spans="1:30" s="4" customFormat="1" ht="60" customHeight="1">
      <c r="A122" s="347">
        <v>119</v>
      </c>
      <c r="B122" s="381" t="s">
        <v>878</v>
      </c>
      <c r="C122" s="321" t="s">
        <v>879</v>
      </c>
      <c r="D122" s="358" t="s">
        <v>911</v>
      </c>
      <c r="E122" s="321">
        <v>3568000</v>
      </c>
      <c r="F122" s="321"/>
      <c r="G122" s="323"/>
      <c r="H122" s="323"/>
      <c r="I122" s="321"/>
      <c r="J122" s="330">
        <v>40781</v>
      </c>
      <c r="K122" s="321"/>
      <c r="L122" s="332" t="s">
        <v>912</v>
      </c>
      <c r="M122" s="321"/>
      <c r="N122" s="321" t="s">
        <v>19</v>
      </c>
      <c r="O122" s="7"/>
      <c r="P122" s="7"/>
      <c r="Q122" s="7"/>
      <c r="R122" s="7"/>
      <c r="S122" s="7"/>
      <c r="T122" s="7"/>
      <c r="U122" s="7"/>
      <c r="V122" s="7"/>
      <c r="W122" s="7"/>
      <c r="X122" s="7"/>
      <c r="Y122" s="7"/>
      <c r="Z122" s="7"/>
      <c r="AA122" s="7"/>
      <c r="AB122" s="7"/>
      <c r="AC122" s="7"/>
      <c r="AD122" s="7"/>
    </row>
    <row r="123" spans="1:30" s="4" customFormat="1" ht="60" customHeight="1">
      <c r="A123" s="348">
        <v>120</v>
      </c>
      <c r="B123" s="381" t="s">
        <v>878</v>
      </c>
      <c r="C123" s="321" t="s">
        <v>879</v>
      </c>
      <c r="D123" s="358" t="s">
        <v>913</v>
      </c>
      <c r="E123" s="321">
        <v>117000</v>
      </c>
      <c r="F123" s="321"/>
      <c r="G123" s="323"/>
      <c r="H123" s="323"/>
      <c r="I123" s="321"/>
      <c r="J123" s="330">
        <v>40781</v>
      </c>
      <c r="K123" s="321"/>
      <c r="L123" s="332" t="s">
        <v>914</v>
      </c>
      <c r="M123" s="321"/>
      <c r="N123" s="321" t="s">
        <v>19</v>
      </c>
      <c r="O123" s="7"/>
      <c r="P123" s="7"/>
      <c r="Q123" s="7"/>
      <c r="R123" s="7"/>
      <c r="S123" s="7"/>
      <c r="T123" s="7"/>
      <c r="U123" s="7"/>
      <c r="V123" s="7"/>
      <c r="W123" s="7"/>
      <c r="X123" s="7"/>
      <c r="Y123" s="7"/>
      <c r="Z123" s="7"/>
      <c r="AA123" s="7"/>
      <c r="AB123" s="7"/>
      <c r="AC123" s="7"/>
      <c r="AD123" s="7"/>
    </row>
    <row r="124" spans="1:30" s="4" customFormat="1" ht="88.5" customHeight="1">
      <c r="A124" s="347">
        <v>121</v>
      </c>
      <c r="B124" s="381" t="s">
        <v>878</v>
      </c>
      <c r="C124" s="321" t="s">
        <v>885</v>
      </c>
      <c r="D124" s="358" t="s">
        <v>886</v>
      </c>
      <c r="E124" s="321">
        <v>555000</v>
      </c>
      <c r="F124" s="321"/>
      <c r="G124" s="323"/>
      <c r="H124" s="323"/>
      <c r="I124" s="321"/>
      <c r="J124" s="330">
        <v>40784</v>
      </c>
      <c r="K124" s="321"/>
      <c r="L124" s="332" t="s">
        <v>887</v>
      </c>
      <c r="M124" s="321"/>
      <c r="N124" s="321" t="s">
        <v>19</v>
      </c>
      <c r="O124" s="7"/>
      <c r="P124" s="7"/>
      <c r="Q124" s="7"/>
      <c r="R124" s="7"/>
      <c r="S124" s="7"/>
      <c r="T124" s="7"/>
      <c r="U124" s="7"/>
      <c r="V124" s="7"/>
      <c r="W124" s="7"/>
      <c r="X124" s="7"/>
      <c r="Y124" s="7"/>
      <c r="Z124" s="7"/>
      <c r="AA124" s="7"/>
      <c r="AB124" s="7"/>
      <c r="AC124" s="7"/>
      <c r="AD124" s="7"/>
    </row>
    <row r="125" spans="1:30" s="4" customFormat="1" ht="92.25" customHeight="1">
      <c r="A125" s="348">
        <v>122</v>
      </c>
      <c r="B125" s="381" t="s">
        <v>915</v>
      </c>
      <c r="C125" s="321" t="s">
        <v>919</v>
      </c>
      <c r="D125" s="358" t="s">
        <v>918</v>
      </c>
      <c r="E125" s="321">
        <v>196</v>
      </c>
      <c r="F125" s="321"/>
      <c r="G125" s="323"/>
      <c r="H125" s="323"/>
      <c r="I125" s="321"/>
      <c r="J125" s="330">
        <v>41417</v>
      </c>
      <c r="K125" s="321"/>
      <c r="L125" s="332" t="s">
        <v>1904</v>
      </c>
      <c r="M125" s="321"/>
      <c r="N125" s="321" t="s">
        <v>19</v>
      </c>
      <c r="O125" s="7"/>
      <c r="P125" s="7"/>
      <c r="Q125" s="7"/>
      <c r="R125" s="7"/>
      <c r="S125" s="7"/>
      <c r="T125" s="7"/>
      <c r="U125" s="7"/>
      <c r="V125" s="7"/>
      <c r="W125" s="7"/>
      <c r="X125" s="7"/>
      <c r="Y125" s="7"/>
      <c r="Z125" s="7"/>
      <c r="AA125" s="7"/>
      <c r="AB125" s="7"/>
      <c r="AC125" s="7"/>
      <c r="AD125" s="7"/>
    </row>
    <row r="126" spans="1:30" s="4" customFormat="1" ht="92.25" customHeight="1">
      <c r="A126" s="347">
        <v>123</v>
      </c>
      <c r="B126" s="381" t="s">
        <v>915</v>
      </c>
      <c r="C126" s="321" t="s">
        <v>919</v>
      </c>
      <c r="D126" s="358" t="s">
        <v>920</v>
      </c>
      <c r="E126" s="321">
        <v>313</v>
      </c>
      <c r="F126" s="321"/>
      <c r="G126" s="323"/>
      <c r="H126" s="323"/>
      <c r="I126" s="321"/>
      <c r="J126" s="330">
        <v>41417</v>
      </c>
      <c r="K126" s="321"/>
      <c r="L126" s="332" t="s">
        <v>1905</v>
      </c>
      <c r="M126" s="321"/>
      <c r="N126" s="321" t="s">
        <v>19</v>
      </c>
      <c r="O126" s="7"/>
      <c r="P126" s="7"/>
      <c r="Q126" s="7"/>
      <c r="R126" s="7"/>
      <c r="S126" s="7"/>
      <c r="T126" s="7"/>
      <c r="U126" s="7"/>
      <c r="V126" s="7"/>
      <c r="W126" s="7"/>
      <c r="X126" s="7"/>
      <c r="Y126" s="7"/>
      <c r="Z126" s="7"/>
      <c r="AA126" s="7"/>
      <c r="AB126" s="7"/>
      <c r="AC126" s="7"/>
      <c r="AD126" s="7"/>
    </row>
    <row r="127" spans="1:30" s="4" customFormat="1" ht="89.25" customHeight="1">
      <c r="A127" s="348">
        <v>124</v>
      </c>
      <c r="B127" s="381" t="s">
        <v>915</v>
      </c>
      <c r="C127" s="321" t="s">
        <v>919</v>
      </c>
      <c r="D127" s="358" t="s">
        <v>921</v>
      </c>
      <c r="E127" s="321">
        <v>787</v>
      </c>
      <c r="F127" s="321"/>
      <c r="G127" s="323"/>
      <c r="H127" s="323"/>
      <c r="I127" s="321"/>
      <c r="J127" s="330">
        <v>41417</v>
      </c>
      <c r="K127" s="321"/>
      <c r="L127" s="332" t="s">
        <v>1902</v>
      </c>
      <c r="M127" s="321"/>
      <c r="N127" s="321" t="s">
        <v>19</v>
      </c>
      <c r="O127" s="7"/>
      <c r="P127" s="7"/>
      <c r="Q127" s="7"/>
      <c r="R127" s="7"/>
      <c r="S127" s="7"/>
      <c r="T127" s="7"/>
      <c r="U127" s="7"/>
      <c r="V127" s="7"/>
      <c r="W127" s="7"/>
      <c r="X127" s="7"/>
      <c r="Y127" s="7"/>
      <c r="Z127" s="7"/>
      <c r="AA127" s="7"/>
      <c r="AB127" s="7"/>
      <c r="AC127" s="7"/>
      <c r="AD127" s="7"/>
    </row>
    <row r="128" spans="1:30" s="4" customFormat="1" ht="48" customHeight="1">
      <c r="A128" s="347">
        <v>125</v>
      </c>
      <c r="B128" s="381" t="s">
        <v>915</v>
      </c>
      <c r="C128" s="321" t="s">
        <v>919</v>
      </c>
      <c r="D128" s="358" t="s">
        <v>922</v>
      </c>
      <c r="E128" s="321">
        <v>25401</v>
      </c>
      <c r="F128" s="321"/>
      <c r="G128" s="323"/>
      <c r="H128" s="323"/>
      <c r="I128" s="321"/>
      <c r="J128" s="330">
        <v>39805</v>
      </c>
      <c r="K128" s="321"/>
      <c r="L128" s="332" t="s">
        <v>1903</v>
      </c>
      <c r="M128" s="321"/>
      <c r="N128" s="321" t="s">
        <v>19</v>
      </c>
      <c r="O128" s="7"/>
      <c r="P128" s="7"/>
      <c r="Q128" s="7"/>
      <c r="R128" s="7"/>
      <c r="S128" s="7"/>
      <c r="T128" s="7"/>
      <c r="U128" s="7"/>
      <c r="V128" s="7"/>
      <c r="W128" s="7"/>
      <c r="X128" s="7"/>
      <c r="Y128" s="7"/>
      <c r="Z128" s="7"/>
      <c r="AA128" s="7"/>
      <c r="AB128" s="7"/>
      <c r="AC128" s="7"/>
      <c r="AD128" s="7"/>
    </row>
    <row r="129" spans="1:30" s="4" customFormat="1" ht="38.25" customHeight="1">
      <c r="A129" s="348">
        <v>126</v>
      </c>
      <c r="B129" s="381" t="s">
        <v>915</v>
      </c>
      <c r="C129" s="321" t="s">
        <v>923</v>
      </c>
      <c r="D129" s="358" t="s">
        <v>924</v>
      </c>
      <c r="E129" s="321">
        <v>1609</v>
      </c>
      <c r="F129" s="321"/>
      <c r="G129" s="323"/>
      <c r="H129" s="323"/>
      <c r="I129" s="321"/>
      <c r="J129" s="330">
        <v>39805</v>
      </c>
      <c r="K129" s="321"/>
      <c r="L129" s="332" t="s">
        <v>1901</v>
      </c>
      <c r="M129" s="321"/>
      <c r="N129" s="321" t="s">
        <v>19</v>
      </c>
      <c r="O129" s="7"/>
      <c r="P129" s="7"/>
      <c r="Q129" s="7"/>
      <c r="R129" s="7"/>
      <c r="S129" s="7"/>
      <c r="T129" s="7"/>
      <c r="U129" s="7"/>
      <c r="V129" s="7"/>
      <c r="W129" s="7"/>
      <c r="X129" s="7"/>
      <c r="Y129" s="7"/>
      <c r="Z129" s="7"/>
      <c r="AA129" s="7"/>
      <c r="AB129" s="7"/>
      <c r="AC129" s="7"/>
      <c r="AD129" s="7"/>
    </row>
    <row r="130" spans="1:30" s="4" customFormat="1" ht="72" customHeight="1">
      <c r="A130" s="347">
        <v>127</v>
      </c>
      <c r="B130" s="381" t="s">
        <v>986</v>
      </c>
      <c r="C130" s="321" t="s">
        <v>983</v>
      </c>
      <c r="D130" s="358" t="s">
        <v>984</v>
      </c>
      <c r="E130" s="321">
        <v>29</v>
      </c>
      <c r="F130" s="321"/>
      <c r="G130" s="323"/>
      <c r="H130" s="323"/>
      <c r="I130" s="321"/>
      <c r="J130" s="330">
        <v>40946</v>
      </c>
      <c r="K130" s="321"/>
      <c r="L130" s="332" t="s">
        <v>985</v>
      </c>
      <c r="M130" s="321"/>
      <c r="N130" s="321" t="s">
        <v>19</v>
      </c>
      <c r="O130" s="7"/>
      <c r="P130" s="7"/>
      <c r="Q130" s="7"/>
      <c r="R130" s="7"/>
      <c r="S130" s="7"/>
      <c r="T130" s="7"/>
      <c r="U130" s="7"/>
      <c r="V130" s="7"/>
      <c r="W130" s="7"/>
      <c r="X130" s="7"/>
      <c r="Y130" s="7"/>
      <c r="Z130" s="7"/>
      <c r="AA130" s="7"/>
      <c r="AB130" s="7"/>
      <c r="AC130" s="7"/>
      <c r="AD130" s="7"/>
    </row>
    <row r="131" spans="1:30" s="4" customFormat="1" ht="72" customHeight="1">
      <c r="A131" s="348">
        <v>128</v>
      </c>
      <c r="B131" s="381" t="s">
        <v>986</v>
      </c>
      <c r="C131" s="321" t="s">
        <v>987</v>
      </c>
      <c r="D131" s="358" t="s">
        <v>988</v>
      </c>
      <c r="E131" s="321">
        <v>25</v>
      </c>
      <c r="F131" s="321"/>
      <c r="G131" s="323"/>
      <c r="H131" s="323"/>
      <c r="I131" s="321"/>
      <c r="J131" s="330">
        <v>40980</v>
      </c>
      <c r="K131" s="321"/>
      <c r="L131" s="332" t="s">
        <v>989</v>
      </c>
      <c r="M131" s="321"/>
      <c r="N131" s="321" t="s">
        <v>19</v>
      </c>
      <c r="O131" s="7"/>
      <c r="P131" s="7"/>
      <c r="Q131" s="7"/>
      <c r="R131" s="7"/>
      <c r="S131" s="7"/>
      <c r="T131" s="7"/>
      <c r="U131" s="7"/>
      <c r="V131" s="7"/>
      <c r="W131" s="7"/>
      <c r="X131" s="7"/>
      <c r="Y131" s="7"/>
      <c r="Z131" s="7"/>
      <c r="AA131" s="7"/>
      <c r="AB131" s="7"/>
      <c r="AC131" s="7"/>
      <c r="AD131" s="7"/>
    </row>
    <row r="132" spans="1:30" s="4" customFormat="1" ht="72" customHeight="1">
      <c r="A132" s="347">
        <v>129</v>
      </c>
      <c r="B132" s="381" t="s">
        <v>986</v>
      </c>
      <c r="C132" s="321" t="s">
        <v>990</v>
      </c>
      <c r="D132" s="358" t="s">
        <v>991</v>
      </c>
      <c r="E132" s="321">
        <v>26</v>
      </c>
      <c r="F132" s="321"/>
      <c r="G132" s="323"/>
      <c r="H132" s="323"/>
      <c r="I132" s="321"/>
      <c r="J132" s="330">
        <v>40980</v>
      </c>
      <c r="K132" s="321"/>
      <c r="L132" s="332" t="s">
        <v>992</v>
      </c>
      <c r="M132" s="321"/>
      <c r="N132" s="321" t="s">
        <v>19</v>
      </c>
      <c r="O132" s="7"/>
      <c r="P132" s="7"/>
      <c r="Q132" s="7"/>
      <c r="R132" s="7"/>
      <c r="S132" s="7"/>
      <c r="T132" s="7"/>
      <c r="U132" s="7"/>
      <c r="V132" s="7"/>
      <c r="W132" s="7"/>
      <c r="X132" s="7"/>
      <c r="Y132" s="7"/>
      <c r="Z132" s="7"/>
      <c r="AA132" s="7"/>
      <c r="AB132" s="7"/>
      <c r="AC132" s="7"/>
      <c r="AD132" s="7"/>
    </row>
    <row r="133" spans="1:30" s="4" customFormat="1" ht="72" customHeight="1">
      <c r="A133" s="348">
        <v>130</v>
      </c>
      <c r="B133" s="381" t="s">
        <v>993</v>
      </c>
      <c r="C133" s="321" t="s">
        <v>994</v>
      </c>
      <c r="D133" s="358" t="s">
        <v>995</v>
      </c>
      <c r="E133" s="321">
        <v>23</v>
      </c>
      <c r="F133" s="321"/>
      <c r="G133" s="323"/>
      <c r="H133" s="323"/>
      <c r="I133" s="321"/>
      <c r="J133" s="330">
        <v>40777</v>
      </c>
      <c r="K133" s="321"/>
      <c r="L133" s="332" t="s">
        <v>996</v>
      </c>
      <c r="M133" s="321"/>
      <c r="N133" s="321" t="s">
        <v>19</v>
      </c>
      <c r="O133" s="7"/>
      <c r="P133" s="7"/>
      <c r="Q133" s="7"/>
      <c r="R133" s="7"/>
      <c r="S133" s="7"/>
      <c r="T133" s="7"/>
      <c r="U133" s="7"/>
      <c r="V133" s="7"/>
      <c r="W133" s="7"/>
      <c r="X133" s="7"/>
      <c r="Y133" s="7"/>
      <c r="Z133" s="7"/>
      <c r="AA133" s="7"/>
      <c r="AB133" s="7"/>
      <c r="AC133" s="7"/>
      <c r="AD133" s="7"/>
    </row>
    <row r="134" spans="1:30" s="4" customFormat="1" ht="72" customHeight="1">
      <c r="A134" s="347">
        <v>131</v>
      </c>
      <c r="B134" s="381" t="s">
        <v>993</v>
      </c>
      <c r="C134" s="321" t="s">
        <v>998</v>
      </c>
      <c r="D134" s="358" t="s">
        <v>999</v>
      </c>
      <c r="E134" s="321">
        <v>19</v>
      </c>
      <c r="F134" s="321"/>
      <c r="G134" s="323"/>
      <c r="H134" s="323"/>
      <c r="I134" s="321"/>
      <c r="J134" s="330">
        <v>40774</v>
      </c>
      <c r="K134" s="321"/>
      <c r="L134" s="332" t="s">
        <v>997</v>
      </c>
      <c r="M134" s="321"/>
      <c r="N134" s="321" t="s">
        <v>19</v>
      </c>
      <c r="O134" s="7"/>
      <c r="P134" s="7"/>
      <c r="Q134" s="7"/>
      <c r="R134" s="7"/>
      <c r="S134" s="7"/>
      <c r="T134" s="7"/>
      <c r="U134" s="7"/>
      <c r="V134" s="7"/>
      <c r="W134" s="7"/>
      <c r="X134" s="7"/>
      <c r="Y134" s="7"/>
      <c r="Z134" s="7"/>
      <c r="AA134" s="7"/>
      <c r="AB134" s="7"/>
      <c r="AC134" s="7"/>
      <c r="AD134" s="7"/>
    </row>
    <row r="135" spans="1:30" s="4" customFormat="1" ht="72" customHeight="1">
      <c r="A135" s="348">
        <v>132</v>
      </c>
      <c r="B135" s="381" t="s">
        <v>993</v>
      </c>
      <c r="C135" s="321" t="s">
        <v>1000</v>
      </c>
      <c r="D135" s="358" t="s">
        <v>1001</v>
      </c>
      <c r="E135" s="321">
        <v>28</v>
      </c>
      <c r="F135" s="321"/>
      <c r="G135" s="323"/>
      <c r="H135" s="323"/>
      <c r="I135" s="321"/>
      <c r="J135" s="330">
        <v>40903</v>
      </c>
      <c r="K135" s="321"/>
      <c r="L135" s="332" t="s">
        <v>1003</v>
      </c>
      <c r="M135" s="321"/>
      <c r="N135" s="321" t="s">
        <v>19</v>
      </c>
      <c r="O135" s="7"/>
      <c r="P135" s="7"/>
      <c r="Q135" s="7"/>
      <c r="R135" s="7"/>
      <c r="S135" s="7"/>
      <c r="T135" s="7"/>
      <c r="U135" s="7"/>
      <c r="V135" s="7"/>
      <c r="W135" s="7"/>
      <c r="X135" s="7"/>
      <c r="Y135" s="7"/>
      <c r="Z135" s="7"/>
      <c r="AA135" s="7"/>
      <c r="AB135" s="7"/>
      <c r="AC135" s="7"/>
      <c r="AD135" s="7"/>
    </row>
    <row r="136" spans="1:30" s="4" customFormat="1" ht="72" customHeight="1">
      <c r="A136" s="347">
        <v>133</v>
      </c>
      <c r="B136" s="381" t="s">
        <v>993</v>
      </c>
      <c r="C136" s="321" t="s">
        <v>1004</v>
      </c>
      <c r="D136" s="358" t="s">
        <v>1005</v>
      </c>
      <c r="E136" s="321">
        <v>32</v>
      </c>
      <c r="F136" s="321"/>
      <c r="G136" s="323"/>
      <c r="H136" s="323"/>
      <c r="I136" s="321"/>
      <c r="J136" s="330">
        <v>40777</v>
      </c>
      <c r="K136" s="321"/>
      <c r="L136" s="332" t="s">
        <v>1002</v>
      </c>
      <c r="M136" s="321"/>
      <c r="N136" s="321" t="s">
        <v>19</v>
      </c>
      <c r="O136" s="7"/>
      <c r="P136" s="7"/>
      <c r="Q136" s="7"/>
      <c r="R136" s="7"/>
      <c r="S136" s="7"/>
      <c r="T136" s="7"/>
      <c r="U136" s="7"/>
      <c r="V136" s="7"/>
      <c r="W136" s="7"/>
      <c r="X136" s="7"/>
      <c r="Y136" s="7"/>
      <c r="Z136" s="7"/>
      <c r="AA136" s="7"/>
      <c r="AB136" s="7"/>
      <c r="AC136" s="7"/>
      <c r="AD136" s="7"/>
    </row>
    <row r="137" spans="1:30" s="4" customFormat="1" ht="72" customHeight="1">
      <c r="A137" s="348">
        <v>134</v>
      </c>
      <c r="B137" s="381" t="s">
        <v>993</v>
      </c>
      <c r="C137" s="321" t="s">
        <v>1009</v>
      </c>
      <c r="D137" s="358" t="s">
        <v>1006</v>
      </c>
      <c r="E137" s="321">
        <v>26</v>
      </c>
      <c r="F137" s="321"/>
      <c r="G137" s="323"/>
      <c r="H137" s="323"/>
      <c r="I137" s="321"/>
      <c r="J137" s="330">
        <v>40774</v>
      </c>
      <c r="K137" s="321"/>
      <c r="L137" s="332" t="s">
        <v>1007</v>
      </c>
      <c r="M137" s="321"/>
      <c r="N137" s="321" t="s">
        <v>19</v>
      </c>
      <c r="O137" s="7"/>
      <c r="P137" s="7"/>
      <c r="Q137" s="7"/>
      <c r="R137" s="7"/>
      <c r="S137" s="7"/>
      <c r="T137" s="7"/>
      <c r="U137" s="7"/>
      <c r="V137" s="7"/>
      <c r="W137" s="7"/>
      <c r="X137" s="7"/>
      <c r="Y137" s="7"/>
      <c r="Z137" s="7"/>
      <c r="AA137" s="7"/>
      <c r="AB137" s="7"/>
      <c r="AC137" s="7"/>
      <c r="AD137" s="7"/>
    </row>
    <row r="138" spans="1:30" s="4" customFormat="1" ht="72" customHeight="1">
      <c r="A138" s="347">
        <v>135</v>
      </c>
      <c r="B138" s="381" t="s">
        <v>993</v>
      </c>
      <c r="C138" s="321" t="s">
        <v>1010</v>
      </c>
      <c r="D138" s="358" t="s">
        <v>1011</v>
      </c>
      <c r="E138" s="321">
        <v>21</v>
      </c>
      <c r="F138" s="321"/>
      <c r="G138" s="323"/>
      <c r="H138" s="323"/>
      <c r="I138" s="321"/>
      <c r="J138" s="330">
        <v>40903</v>
      </c>
      <c r="K138" s="321"/>
      <c r="L138" s="332" t="s">
        <v>1008</v>
      </c>
      <c r="M138" s="321"/>
      <c r="N138" s="321" t="s">
        <v>19</v>
      </c>
      <c r="O138" s="7"/>
      <c r="P138" s="7"/>
      <c r="Q138" s="7"/>
      <c r="R138" s="7"/>
      <c r="S138" s="7"/>
      <c r="T138" s="7"/>
      <c r="U138" s="7"/>
      <c r="V138" s="7"/>
      <c r="W138" s="7"/>
      <c r="X138" s="7"/>
      <c r="Y138" s="7"/>
      <c r="Z138" s="7"/>
      <c r="AA138" s="7"/>
      <c r="AB138" s="7"/>
      <c r="AC138" s="7"/>
      <c r="AD138" s="7"/>
    </row>
    <row r="139" spans="1:30" s="4" customFormat="1" ht="72" customHeight="1">
      <c r="A139" s="348">
        <v>136</v>
      </c>
      <c r="B139" s="381" t="s">
        <v>993</v>
      </c>
      <c r="C139" s="321" t="s">
        <v>1012</v>
      </c>
      <c r="D139" s="358" t="s">
        <v>1013</v>
      </c>
      <c r="E139" s="321">
        <v>21</v>
      </c>
      <c r="F139" s="321"/>
      <c r="G139" s="323"/>
      <c r="H139" s="323"/>
      <c r="I139" s="321"/>
      <c r="J139" s="330">
        <v>40903</v>
      </c>
      <c r="K139" s="321"/>
      <c r="L139" s="332" t="s">
        <v>1014</v>
      </c>
      <c r="M139" s="321"/>
      <c r="N139" s="321" t="s">
        <v>19</v>
      </c>
      <c r="O139" s="7"/>
      <c r="P139" s="7"/>
      <c r="Q139" s="7"/>
      <c r="R139" s="7"/>
      <c r="S139" s="7"/>
      <c r="T139" s="7"/>
      <c r="U139" s="7"/>
      <c r="V139" s="7"/>
      <c r="W139" s="7"/>
      <c r="X139" s="7"/>
      <c r="Y139" s="7"/>
      <c r="Z139" s="7"/>
      <c r="AA139" s="7"/>
      <c r="AB139" s="7"/>
      <c r="AC139" s="7"/>
      <c r="AD139" s="7"/>
    </row>
    <row r="140" spans="1:30" s="4" customFormat="1" ht="72" customHeight="1">
      <c r="A140" s="347">
        <v>137</v>
      </c>
      <c r="B140" s="381" t="s">
        <v>993</v>
      </c>
      <c r="C140" s="321" t="s">
        <v>1016</v>
      </c>
      <c r="D140" s="358" t="s">
        <v>1017</v>
      </c>
      <c r="E140" s="321">
        <v>2</v>
      </c>
      <c r="F140" s="321"/>
      <c r="G140" s="323"/>
      <c r="H140" s="323"/>
      <c r="I140" s="321"/>
      <c r="J140" s="330">
        <v>40946</v>
      </c>
      <c r="K140" s="321"/>
      <c r="L140" s="332" t="s">
        <v>1015</v>
      </c>
      <c r="M140" s="321"/>
      <c r="N140" s="321" t="s">
        <v>19</v>
      </c>
      <c r="O140" s="7"/>
      <c r="P140" s="7"/>
      <c r="Q140" s="7"/>
      <c r="R140" s="7"/>
      <c r="S140" s="7"/>
      <c r="T140" s="7"/>
      <c r="U140" s="7"/>
      <c r="V140" s="7"/>
      <c r="W140" s="7"/>
      <c r="X140" s="7"/>
      <c r="Y140" s="7"/>
      <c r="Z140" s="7"/>
      <c r="AA140" s="7"/>
      <c r="AB140" s="7"/>
      <c r="AC140" s="7"/>
      <c r="AD140" s="7"/>
    </row>
    <row r="141" spans="1:30" s="4" customFormat="1" ht="72" customHeight="1">
      <c r="A141" s="348">
        <v>138</v>
      </c>
      <c r="B141" s="381" t="s">
        <v>993</v>
      </c>
      <c r="C141" s="321" t="s">
        <v>1018</v>
      </c>
      <c r="D141" s="358" t="s">
        <v>1019</v>
      </c>
      <c r="E141" s="321">
        <v>50</v>
      </c>
      <c r="F141" s="321"/>
      <c r="G141" s="323"/>
      <c r="H141" s="323"/>
      <c r="I141" s="321"/>
      <c r="J141" s="330">
        <v>40774</v>
      </c>
      <c r="K141" s="321"/>
      <c r="L141" s="332" t="s">
        <v>1020</v>
      </c>
      <c r="M141" s="321"/>
      <c r="N141" s="321" t="s">
        <v>19</v>
      </c>
      <c r="O141" s="7"/>
      <c r="P141" s="7"/>
      <c r="Q141" s="7"/>
      <c r="R141" s="7"/>
      <c r="S141" s="7"/>
      <c r="T141" s="7"/>
      <c r="U141" s="7"/>
      <c r="V141" s="7"/>
      <c r="W141" s="7"/>
      <c r="X141" s="7"/>
      <c r="Y141" s="7"/>
      <c r="Z141" s="7"/>
      <c r="AA141" s="7"/>
      <c r="AB141" s="7"/>
      <c r="AC141" s="7"/>
      <c r="AD141" s="7"/>
    </row>
    <row r="142" spans="1:30" s="4" customFormat="1" ht="72" customHeight="1">
      <c r="A142" s="347">
        <v>139</v>
      </c>
      <c r="B142" s="381" t="s">
        <v>993</v>
      </c>
      <c r="C142" s="321" t="s">
        <v>1021</v>
      </c>
      <c r="D142" s="358" t="s">
        <v>1022</v>
      </c>
      <c r="E142" s="321">
        <v>28</v>
      </c>
      <c r="F142" s="321"/>
      <c r="G142" s="323"/>
      <c r="H142" s="323"/>
      <c r="I142" s="321"/>
      <c r="J142" s="330">
        <v>40777</v>
      </c>
      <c r="K142" s="321"/>
      <c r="L142" s="332" t="s">
        <v>1023</v>
      </c>
      <c r="M142" s="321"/>
      <c r="N142" s="321" t="s">
        <v>19</v>
      </c>
      <c r="O142" s="7"/>
      <c r="P142" s="7"/>
      <c r="Q142" s="7"/>
      <c r="R142" s="7"/>
      <c r="S142" s="7"/>
      <c r="T142" s="7"/>
      <c r="U142" s="7"/>
      <c r="V142" s="7"/>
      <c r="W142" s="7"/>
      <c r="X142" s="7"/>
      <c r="Y142" s="7"/>
      <c r="Z142" s="7"/>
      <c r="AA142" s="7"/>
      <c r="AB142" s="7"/>
      <c r="AC142" s="7"/>
      <c r="AD142" s="7"/>
    </row>
    <row r="143" spans="1:30" s="4" customFormat="1" ht="72" customHeight="1">
      <c r="A143" s="348">
        <v>140</v>
      </c>
      <c r="B143" s="381" t="s">
        <v>993</v>
      </c>
      <c r="C143" s="321" t="s">
        <v>1024</v>
      </c>
      <c r="D143" s="358" t="s">
        <v>1025</v>
      </c>
      <c r="E143" s="321">
        <v>19</v>
      </c>
      <c r="F143" s="321"/>
      <c r="G143" s="323"/>
      <c r="H143" s="323"/>
      <c r="I143" s="321"/>
      <c r="J143" s="330">
        <v>40903</v>
      </c>
      <c r="K143" s="321"/>
      <c r="L143" s="332" t="s">
        <v>1026</v>
      </c>
      <c r="M143" s="321"/>
      <c r="N143" s="321" t="s">
        <v>19</v>
      </c>
      <c r="O143" s="7"/>
      <c r="P143" s="7"/>
      <c r="Q143" s="7"/>
      <c r="R143" s="7"/>
      <c r="S143" s="7"/>
      <c r="T143" s="7"/>
      <c r="U143" s="7"/>
      <c r="V143" s="7"/>
      <c r="W143" s="7"/>
      <c r="X143" s="7"/>
      <c r="Y143" s="7"/>
      <c r="Z143" s="7"/>
      <c r="AA143" s="7"/>
      <c r="AB143" s="7"/>
      <c r="AC143" s="7"/>
      <c r="AD143" s="7"/>
    </row>
    <row r="144" spans="1:30" s="4" customFormat="1" ht="72" customHeight="1">
      <c r="A144" s="347">
        <v>141</v>
      </c>
      <c r="B144" s="381" t="s">
        <v>993</v>
      </c>
      <c r="C144" s="321" t="s">
        <v>1027</v>
      </c>
      <c r="D144" s="358" t="s">
        <v>1028</v>
      </c>
      <c r="E144" s="321">
        <v>2</v>
      </c>
      <c r="F144" s="321"/>
      <c r="G144" s="323"/>
      <c r="H144" s="323"/>
      <c r="I144" s="321"/>
      <c r="J144" s="330">
        <v>40946</v>
      </c>
      <c r="K144" s="321"/>
      <c r="L144" s="332" t="s">
        <v>1032</v>
      </c>
      <c r="M144" s="321"/>
      <c r="N144" s="321" t="s">
        <v>19</v>
      </c>
      <c r="O144" s="7"/>
      <c r="P144" s="7"/>
      <c r="Q144" s="7"/>
      <c r="R144" s="7"/>
      <c r="S144" s="7"/>
      <c r="T144" s="7"/>
      <c r="U144" s="7"/>
      <c r="V144" s="7"/>
      <c r="W144" s="7"/>
      <c r="X144" s="7"/>
      <c r="Y144" s="7"/>
      <c r="Z144" s="7"/>
      <c r="AA144" s="7"/>
      <c r="AB144" s="7"/>
      <c r="AC144" s="7"/>
      <c r="AD144" s="7"/>
    </row>
    <row r="145" spans="1:30" s="4" customFormat="1" ht="72" customHeight="1">
      <c r="A145" s="348">
        <v>142</v>
      </c>
      <c r="B145" s="381" t="s">
        <v>993</v>
      </c>
      <c r="C145" s="321" t="s">
        <v>1029</v>
      </c>
      <c r="D145" s="358" t="s">
        <v>1030</v>
      </c>
      <c r="E145" s="321">
        <v>20</v>
      </c>
      <c r="F145" s="321"/>
      <c r="G145" s="323"/>
      <c r="H145" s="323"/>
      <c r="I145" s="321"/>
      <c r="J145" s="330">
        <v>40903</v>
      </c>
      <c r="K145" s="321"/>
      <c r="L145" s="332" t="s">
        <v>1031</v>
      </c>
      <c r="M145" s="321"/>
      <c r="N145" s="321" t="s">
        <v>19</v>
      </c>
      <c r="O145" s="7"/>
      <c r="P145" s="7"/>
      <c r="Q145" s="7"/>
      <c r="R145" s="7"/>
      <c r="S145" s="7"/>
      <c r="T145" s="7"/>
      <c r="U145" s="7"/>
      <c r="V145" s="7"/>
      <c r="W145" s="7"/>
      <c r="X145" s="7"/>
      <c r="Y145" s="7"/>
      <c r="Z145" s="7"/>
      <c r="AA145" s="7"/>
      <c r="AB145" s="7"/>
      <c r="AC145" s="7"/>
      <c r="AD145" s="7"/>
    </row>
    <row r="146" spans="1:30" s="4" customFormat="1" ht="72" customHeight="1">
      <c r="A146" s="347">
        <v>143</v>
      </c>
      <c r="B146" s="381" t="s">
        <v>993</v>
      </c>
      <c r="C146" s="321" t="s">
        <v>1033</v>
      </c>
      <c r="D146" s="358" t="s">
        <v>1034</v>
      </c>
      <c r="E146" s="321">
        <v>19</v>
      </c>
      <c r="F146" s="321"/>
      <c r="G146" s="323"/>
      <c r="H146" s="323"/>
      <c r="I146" s="321"/>
      <c r="J146" s="330">
        <v>40774</v>
      </c>
      <c r="K146" s="321"/>
      <c r="L146" s="332" t="s">
        <v>1035</v>
      </c>
      <c r="M146" s="321"/>
      <c r="N146" s="321" t="s">
        <v>19</v>
      </c>
      <c r="O146" s="7"/>
      <c r="P146" s="7"/>
      <c r="Q146" s="7"/>
      <c r="R146" s="7"/>
      <c r="S146" s="7"/>
      <c r="T146" s="7"/>
      <c r="U146" s="7"/>
      <c r="V146" s="7"/>
      <c r="W146" s="7"/>
      <c r="X146" s="7"/>
      <c r="Y146" s="7"/>
      <c r="Z146" s="7"/>
      <c r="AA146" s="7"/>
      <c r="AB146" s="7"/>
      <c r="AC146" s="7"/>
      <c r="AD146" s="7"/>
    </row>
    <row r="147" spans="1:30" s="4" customFormat="1" ht="72" customHeight="1">
      <c r="A147" s="348">
        <v>144</v>
      </c>
      <c r="B147" s="381" t="s">
        <v>993</v>
      </c>
      <c r="C147" s="321" t="s">
        <v>1036</v>
      </c>
      <c r="D147" s="358" t="s">
        <v>1037</v>
      </c>
      <c r="E147" s="321">
        <v>25</v>
      </c>
      <c r="F147" s="321"/>
      <c r="G147" s="323"/>
      <c r="H147" s="323"/>
      <c r="I147" s="321"/>
      <c r="J147" s="330">
        <v>40980</v>
      </c>
      <c r="K147" s="321"/>
      <c r="L147" s="332" t="s">
        <v>1038</v>
      </c>
      <c r="M147" s="321"/>
      <c r="N147" s="321" t="s">
        <v>19</v>
      </c>
      <c r="O147" s="7"/>
      <c r="P147" s="7"/>
      <c r="Q147" s="7"/>
      <c r="R147" s="7"/>
      <c r="S147" s="7"/>
      <c r="T147" s="7"/>
      <c r="U147" s="7"/>
      <c r="V147" s="7"/>
      <c r="W147" s="7"/>
      <c r="X147" s="7"/>
      <c r="Y147" s="7"/>
      <c r="Z147" s="7"/>
      <c r="AA147" s="7"/>
      <c r="AB147" s="7"/>
      <c r="AC147" s="7"/>
      <c r="AD147" s="7"/>
    </row>
    <row r="148" spans="1:30" s="4" customFormat="1" ht="72" customHeight="1">
      <c r="A148" s="347">
        <v>145</v>
      </c>
      <c r="B148" s="381" t="s">
        <v>993</v>
      </c>
      <c r="C148" s="321" t="s">
        <v>1039</v>
      </c>
      <c r="D148" s="358" t="s">
        <v>1040</v>
      </c>
      <c r="E148" s="321">
        <v>21</v>
      </c>
      <c r="F148" s="321"/>
      <c r="G148" s="323"/>
      <c r="H148" s="323"/>
      <c r="I148" s="321"/>
      <c r="J148" s="330">
        <v>40946</v>
      </c>
      <c r="K148" s="321"/>
      <c r="L148" s="332" t="s">
        <v>1041</v>
      </c>
      <c r="M148" s="321"/>
      <c r="N148" s="321" t="s">
        <v>19</v>
      </c>
      <c r="O148" s="7"/>
      <c r="P148" s="7"/>
      <c r="Q148" s="7"/>
      <c r="R148" s="7"/>
      <c r="S148" s="7"/>
      <c r="T148" s="7"/>
      <c r="U148" s="7"/>
      <c r="V148" s="7"/>
      <c r="W148" s="7"/>
      <c r="X148" s="7"/>
      <c r="Y148" s="7"/>
      <c r="Z148" s="7"/>
      <c r="AA148" s="7"/>
      <c r="AB148" s="7"/>
      <c r="AC148" s="7"/>
      <c r="AD148" s="7"/>
    </row>
    <row r="149" spans="1:30" s="4" customFormat="1" ht="72" customHeight="1">
      <c r="A149" s="348">
        <v>146</v>
      </c>
      <c r="B149" s="381" t="s">
        <v>993</v>
      </c>
      <c r="C149" s="321" t="s">
        <v>1042</v>
      </c>
      <c r="D149" s="358" t="s">
        <v>1043</v>
      </c>
      <c r="E149" s="321">
        <v>22</v>
      </c>
      <c r="F149" s="321"/>
      <c r="G149" s="323"/>
      <c r="H149" s="323"/>
      <c r="I149" s="321"/>
      <c r="J149" s="330">
        <v>40774</v>
      </c>
      <c r="K149" s="321"/>
      <c r="L149" s="332" t="s">
        <v>1047</v>
      </c>
      <c r="M149" s="321"/>
      <c r="N149" s="321" t="s">
        <v>19</v>
      </c>
      <c r="O149" s="7"/>
      <c r="P149" s="7"/>
      <c r="Q149" s="7"/>
      <c r="R149" s="7"/>
      <c r="S149" s="7"/>
      <c r="T149" s="7"/>
      <c r="U149" s="7"/>
      <c r="V149" s="7"/>
      <c r="W149" s="7"/>
      <c r="X149" s="7"/>
      <c r="Y149" s="7"/>
      <c r="Z149" s="7"/>
      <c r="AA149" s="7"/>
      <c r="AB149" s="7"/>
      <c r="AC149" s="7"/>
      <c r="AD149" s="7"/>
    </row>
    <row r="150" spans="1:30" s="4" customFormat="1" ht="72" customHeight="1">
      <c r="A150" s="347">
        <v>147</v>
      </c>
      <c r="B150" s="381" t="s">
        <v>993</v>
      </c>
      <c r="C150" s="321" t="s">
        <v>1044</v>
      </c>
      <c r="D150" s="358" t="s">
        <v>1045</v>
      </c>
      <c r="E150" s="321">
        <v>25</v>
      </c>
      <c r="F150" s="321"/>
      <c r="G150" s="323"/>
      <c r="H150" s="323"/>
      <c r="I150" s="321"/>
      <c r="J150" s="330">
        <v>40903</v>
      </c>
      <c r="K150" s="321"/>
      <c r="L150" s="332" t="s">
        <v>1046</v>
      </c>
      <c r="M150" s="321"/>
      <c r="N150" s="321" t="s">
        <v>19</v>
      </c>
      <c r="O150" s="7"/>
      <c r="P150" s="7"/>
      <c r="Q150" s="7"/>
      <c r="R150" s="7"/>
      <c r="S150" s="7"/>
      <c r="T150" s="7"/>
      <c r="U150" s="7"/>
      <c r="V150" s="7"/>
      <c r="W150" s="7"/>
      <c r="X150" s="7"/>
      <c r="Y150" s="7"/>
      <c r="Z150" s="7"/>
      <c r="AA150" s="7"/>
      <c r="AB150" s="7"/>
      <c r="AC150" s="7"/>
      <c r="AD150" s="7"/>
    </row>
    <row r="151" spans="1:30" s="4" customFormat="1" ht="72" customHeight="1">
      <c r="A151" s="348">
        <v>148</v>
      </c>
      <c r="B151" s="381" t="s">
        <v>993</v>
      </c>
      <c r="C151" s="321" t="s">
        <v>1048</v>
      </c>
      <c r="D151" s="358" t="s">
        <v>1049</v>
      </c>
      <c r="E151" s="321">
        <v>28</v>
      </c>
      <c r="F151" s="321"/>
      <c r="G151" s="323"/>
      <c r="H151" s="323"/>
      <c r="I151" s="321"/>
      <c r="J151" s="330">
        <v>40777</v>
      </c>
      <c r="K151" s="321"/>
      <c r="L151" s="332" t="s">
        <v>1050</v>
      </c>
      <c r="M151" s="321"/>
      <c r="N151" s="321" t="s">
        <v>19</v>
      </c>
      <c r="O151" s="7"/>
      <c r="P151" s="7"/>
      <c r="Q151" s="7"/>
      <c r="R151" s="7"/>
      <c r="S151" s="7"/>
      <c r="T151" s="7"/>
      <c r="U151" s="7"/>
      <c r="V151" s="7"/>
      <c r="W151" s="7"/>
      <c r="X151" s="7"/>
      <c r="Y151" s="7"/>
      <c r="Z151" s="7"/>
      <c r="AA151" s="7"/>
      <c r="AB151" s="7"/>
      <c r="AC151" s="7"/>
      <c r="AD151" s="7"/>
    </row>
    <row r="152" spans="1:30" s="4" customFormat="1" ht="72" customHeight="1">
      <c r="A152" s="347">
        <v>149</v>
      </c>
      <c r="B152" s="381" t="s">
        <v>993</v>
      </c>
      <c r="C152" s="321" t="s">
        <v>1051</v>
      </c>
      <c r="D152" s="358" t="s">
        <v>1052</v>
      </c>
      <c r="E152" s="321">
        <v>25</v>
      </c>
      <c r="F152" s="321"/>
      <c r="G152" s="323"/>
      <c r="H152" s="323"/>
      <c r="I152" s="321"/>
      <c r="J152" s="330">
        <v>40980</v>
      </c>
      <c r="K152" s="321"/>
      <c r="L152" s="332" t="s">
        <v>1053</v>
      </c>
      <c r="M152" s="321"/>
      <c r="N152" s="321" t="s">
        <v>19</v>
      </c>
      <c r="O152" s="7"/>
      <c r="P152" s="7"/>
      <c r="Q152" s="7"/>
      <c r="R152" s="7"/>
      <c r="S152" s="7"/>
      <c r="T152" s="7"/>
      <c r="U152" s="7"/>
      <c r="V152" s="7"/>
      <c r="W152" s="7"/>
      <c r="X152" s="7"/>
      <c r="Y152" s="7"/>
      <c r="Z152" s="7"/>
      <c r="AA152" s="7"/>
      <c r="AB152" s="7"/>
      <c r="AC152" s="7"/>
      <c r="AD152" s="7"/>
    </row>
    <row r="153" spans="1:30" s="4" customFormat="1" ht="72" customHeight="1">
      <c r="A153" s="348">
        <v>150</v>
      </c>
      <c r="B153" s="381" t="s">
        <v>993</v>
      </c>
      <c r="C153" s="321" t="s">
        <v>1054</v>
      </c>
      <c r="D153" s="358" t="s">
        <v>1055</v>
      </c>
      <c r="E153" s="321">
        <v>21</v>
      </c>
      <c r="F153" s="321"/>
      <c r="G153" s="323"/>
      <c r="H153" s="323"/>
      <c r="I153" s="321"/>
      <c r="J153" s="330">
        <v>40903</v>
      </c>
      <c r="K153" s="321"/>
      <c r="L153" s="332" t="s">
        <v>1056</v>
      </c>
      <c r="M153" s="321"/>
      <c r="N153" s="321" t="s">
        <v>19</v>
      </c>
      <c r="O153" s="7"/>
      <c r="P153" s="7"/>
      <c r="Q153" s="7"/>
      <c r="R153" s="7"/>
      <c r="S153" s="7"/>
      <c r="T153" s="7"/>
      <c r="U153" s="7"/>
      <c r="V153" s="7"/>
      <c r="W153" s="7"/>
      <c r="X153" s="7"/>
      <c r="Y153" s="7"/>
      <c r="Z153" s="7"/>
      <c r="AA153" s="7"/>
      <c r="AB153" s="7"/>
      <c r="AC153" s="7"/>
      <c r="AD153" s="7"/>
    </row>
    <row r="154" spans="1:30" s="4" customFormat="1" ht="72" customHeight="1">
      <c r="A154" s="347">
        <v>151</v>
      </c>
      <c r="B154" s="381" t="s">
        <v>993</v>
      </c>
      <c r="C154" s="321" t="s">
        <v>1057</v>
      </c>
      <c r="D154" s="358" t="s">
        <v>1058</v>
      </c>
      <c r="E154" s="321">
        <v>24</v>
      </c>
      <c r="F154" s="321"/>
      <c r="G154" s="323"/>
      <c r="H154" s="323"/>
      <c r="I154" s="321"/>
      <c r="J154" s="330">
        <v>40903</v>
      </c>
      <c r="K154" s="321"/>
      <c r="L154" s="332" t="s">
        <v>1061</v>
      </c>
      <c r="M154" s="321"/>
      <c r="N154" s="321" t="s">
        <v>19</v>
      </c>
      <c r="O154" s="7"/>
      <c r="P154" s="7"/>
      <c r="Q154" s="7"/>
      <c r="R154" s="7"/>
      <c r="S154" s="7"/>
      <c r="T154" s="7"/>
      <c r="U154" s="7"/>
      <c r="V154" s="7"/>
      <c r="W154" s="7"/>
      <c r="X154" s="7"/>
      <c r="Y154" s="7"/>
      <c r="Z154" s="7"/>
      <c r="AA154" s="7"/>
      <c r="AB154" s="7"/>
      <c r="AC154" s="7"/>
      <c r="AD154" s="7"/>
    </row>
    <row r="155" spans="1:30" s="4" customFormat="1" ht="72" customHeight="1">
      <c r="A155" s="348">
        <v>152</v>
      </c>
      <c r="B155" s="381" t="s">
        <v>993</v>
      </c>
      <c r="C155" s="321" t="s">
        <v>1059</v>
      </c>
      <c r="D155" s="358" t="s">
        <v>1060</v>
      </c>
      <c r="E155" s="321">
        <v>1</v>
      </c>
      <c r="F155" s="321"/>
      <c r="G155" s="323"/>
      <c r="H155" s="323"/>
      <c r="I155" s="321"/>
      <c r="J155" s="330">
        <v>41006</v>
      </c>
      <c r="K155" s="321"/>
      <c r="L155" s="332" t="s">
        <v>1062</v>
      </c>
      <c r="M155" s="321"/>
      <c r="N155" s="321" t="s">
        <v>19</v>
      </c>
      <c r="O155" s="7"/>
      <c r="P155" s="7"/>
      <c r="Q155" s="7"/>
      <c r="R155" s="7"/>
      <c r="S155" s="7"/>
      <c r="T155" s="7"/>
      <c r="U155" s="7"/>
      <c r="V155" s="7"/>
      <c r="W155" s="7"/>
      <c r="X155" s="7"/>
      <c r="Y155" s="7"/>
      <c r="Z155" s="7"/>
      <c r="AA155" s="7"/>
      <c r="AB155" s="7"/>
      <c r="AC155" s="7"/>
      <c r="AD155" s="7"/>
    </row>
    <row r="156" spans="1:30" s="4" customFormat="1" ht="72" customHeight="1">
      <c r="A156" s="347">
        <v>153</v>
      </c>
      <c r="B156" s="381" t="s">
        <v>993</v>
      </c>
      <c r="C156" s="321" t="s">
        <v>1063</v>
      </c>
      <c r="D156" s="358" t="s">
        <v>1064</v>
      </c>
      <c r="E156" s="321">
        <v>25</v>
      </c>
      <c r="F156" s="321"/>
      <c r="G156" s="323"/>
      <c r="H156" s="323"/>
      <c r="I156" s="321"/>
      <c r="J156" s="330">
        <v>40903</v>
      </c>
      <c r="K156" s="321"/>
      <c r="L156" s="332" t="s">
        <v>1065</v>
      </c>
      <c r="M156" s="321"/>
      <c r="N156" s="321" t="s">
        <v>19</v>
      </c>
      <c r="O156" s="7"/>
      <c r="P156" s="7"/>
      <c r="Q156" s="7"/>
      <c r="R156" s="7"/>
      <c r="S156" s="7"/>
      <c r="T156" s="7"/>
      <c r="U156" s="7"/>
      <c r="V156" s="7"/>
      <c r="W156" s="7"/>
      <c r="X156" s="7"/>
      <c r="Y156" s="7"/>
      <c r="Z156" s="7"/>
      <c r="AA156" s="7"/>
      <c r="AB156" s="7"/>
      <c r="AC156" s="7"/>
      <c r="AD156" s="7"/>
    </row>
    <row r="157" spans="1:30" s="4" customFormat="1" ht="72" customHeight="1">
      <c r="A157" s="348">
        <v>154</v>
      </c>
      <c r="B157" s="381" t="s">
        <v>993</v>
      </c>
      <c r="C157" s="321" t="s">
        <v>1066</v>
      </c>
      <c r="D157" s="358" t="s">
        <v>1067</v>
      </c>
      <c r="E157" s="321">
        <v>25</v>
      </c>
      <c r="F157" s="321"/>
      <c r="G157" s="323"/>
      <c r="H157" s="323"/>
      <c r="I157" s="321"/>
      <c r="J157" s="330">
        <v>40903</v>
      </c>
      <c r="K157" s="321"/>
      <c r="L157" s="332" t="s">
        <v>1068</v>
      </c>
      <c r="M157" s="321"/>
      <c r="N157" s="321" t="s">
        <v>19</v>
      </c>
      <c r="O157" s="7"/>
      <c r="P157" s="7"/>
      <c r="Q157" s="7"/>
      <c r="R157" s="7"/>
      <c r="S157" s="7"/>
      <c r="T157" s="7"/>
      <c r="U157" s="7"/>
      <c r="V157" s="7"/>
      <c r="W157" s="7"/>
      <c r="X157" s="7"/>
      <c r="Y157" s="7"/>
      <c r="Z157" s="7"/>
      <c r="AA157" s="7"/>
      <c r="AB157" s="7"/>
      <c r="AC157" s="7"/>
      <c r="AD157" s="7"/>
    </row>
    <row r="158" spans="1:30" s="4" customFormat="1" ht="72" customHeight="1">
      <c r="A158" s="347">
        <v>155</v>
      </c>
      <c r="B158" s="381" t="s">
        <v>993</v>
      </c>
      <c r="C158" s="321" t="s">
        <v>1069</v>
      </c>
      <c r="D158" s="358" t="s">
        <v>1070</v>
      </c>
      <c r="E158" s="321">
        <v>24</v>
      </c>
      <c r="F158" s="321"/>
      <c r="G158" s="323"/>
      <c r="H158" s="323"/>
      <c r="I158" s="321"/>
      <c r="J158" s="330">
        <v>40980</v>
      </c>
      <c r="K158" s="321"/>
      <c r="L158" s="332" t="s">
        <v>1071</v>
      </c>
      <c r="M158" s="321"/>
      <c r="N158" s="321" t="s">
        <v>19</v>
      </c>
      <c r="O158" s="7"/>
      <c r="P158" s="7"/>
      <c r="Q158" s="7"/>
      <c r="R158" s="7"/>
      <c r="S158" s="7"/>
      <c r="T158" s="7"/>
      <c r="U158" s="7"/>
      <c r="V158" s="7"/>
      <c r="W158" s="7"/>
      <c r="X158" s="7"/>
      <c r="Y158" s="7"/>
      <c r="Z158" s="7"/>
      <c r="AA158" s="7"/>
      <c r="AB158" s="7"/>
      <c r="AC158" s="7"/>
      <c r="AD158" s="7"/>
    </row>
    <row r="159" spans="1:30" s="4" customFormat="1" ht="72" customHeight="1">
      <c r="A159" s="348">
        <v>156</v>
      </c>
      <c r="B159" s="381" t="s">
        <v>915</v>
      </c>
      <c r="C159" s="321" t="s">
        <v>1161</v>
      </c>
      <c r="D159" s="358" t="s">
        <v>1164</v>
      </c>
      <c r="E159" s="321">
        <v>222</v>
      </c>
      <c r="F159" s="321"/>
      <c r="G159" s="323"/>
      <c r="H159" s="323"/>
      <c r="I159" s="321">
        <v>294966.96000000002</v>
      </c>
      <c r="J159" s="321" t="s">
        <v>1162</v>
      </c>
      <c r="K159" s="321"/>
      <c r="L159" s="332" t="s">
        <v>1163</v>
      </c>
      <c r="M159" s="321"/>
      <c r="N159" s="321" t="s">
        <v>19</v>
      </c>
      <c r="O159" s="7"/>
      <c r="P159" s="7"/>
      <c r="Q159" s="7"/>
      <c r="R159" s="7"/>
      <c r="S159" s="7"/>
      <c r="T159" s="7"/>
      <c r="U159" s="7"/>
      <c r="V159" s="7"/>
      <c r="W159" s="7"/>
      <c r="X159" s="7"/>
      <c r="Y159" s="7"/>
      <c r="Z159" s="7"/>
      <c r="AA159" s="7"/>
      <c r="AB159" s="7"/>
      <c r="AC159" s="7"/>
      <c r="AD159" s="7"/>
    </row>
    <row r="160" spans="1:30" s="7" customFormat="1" ht="72" customHeight="1">
      <c r="A160" s="347">
        <v>157</v>
      </c>
      <c r="B160" s="381" t="s">
        <v>915</v>
      </c>
      <c r="C160" s="321" t="s">
        <v>2491</v>
      </c>
      <c r="D160" s="358" t="s">
        <v>2492</v>
      </c>
      <c r="E160" s="321">
        <v>3000</v>
      </c>
      <c r="F160" s="321"/>
      <c r="G160" s="323"/>
      <c r="H160" s="323"/>
      <c r="I160" s="321">
        <v>4451130</v>
      </c>
      <c r="J160" s="321" t="s">
        <v>2494</v>
      </c>
      <c r="K160" s="321"/>
      <c r="L160" s="332" t="s">
        <v>2493</v>
      </c>
      <c r="M160" s="321"/>
      <c r="N160" s="321" t="s">
        <v>19</v>
      </c>
    </row>
    <row r="161" spans="1:30" s="4" customFormat="1" ht="72" customHeight="1">
      <c r="A161" s="348">
        <v>158</v>
      </c>
      <c r="B161" s="381" t="s">
        <v>915</v>
      </c>
      <c r="C161" s="321" t="s">
        <v>1420</v>
      </c>
      <c r="D161" s="358" t="s">
        <v>1417</v>
      </c>
      <c r="E161" s="321">
        <v>258</v>
      </c>
      <c r="F161" s="321"/>
      <c r="G161" s="323"/>
      <c r="H161" s="323"/>
      <c r="I161" s="321">
        <v>57707.7</v>
      </c>
      <c r="J161" s="321" t="s">
        <v>1418</v>
      </c>
      <c r="K161" s="321"/>
      <c r="L161" s="332" t="s">
        <v>1419</v>
      </c>
      <c r="M161" s="321"/>
      <c r="N161" s="321" t="s">
        <v>19</v>
      </c>
      <c r="O161" s="7"/>
      <c r="P161" s="7"/>
      <c r="Q161" s="7"/>
      <c r="R161" s="7"/>
      <c r="S161" s="7"/>
      <c r="T161" s="7"/>
      <c r="U161" s="7"/>
      <c r="V161" s="7"/>
      <c r="W161" s="7"/>
      <c r="X161" s="7"/>
      <c r="Y161" s="7"/>
      <c r="Z161" s="7"/>
      <c r="AA161" s="7"/>
      <c r="AB161" s="7"/>
      <c r="AC161" s="7"/>
      <c r="AD161" s="7"/>
    </row>
    <row r="162" spans="1:30" s="4" customFormat="1" ht="53.25" customHeight="1">
      <c r="A162" s="347">
        <v>159</v>
      </c>
      <c r="B162" s="381" t="s">
        <v>1426</v>
      </c>
      <c r="C162" s="321" t="s">
        <v>1427</v>
      </c>
      <c r="D162" s="358" t="s">
        <v>1428</v>
      </c>
      <c r="E162" s="321">
        <v>632</v>
      </c>
      <c r="F162" s="321"/>
      <c r="G162" s="323"/>
      <c r="H162" s="323"/>
      <c r="I162" s="331">
        <v>141428.96</v>
      </c>
      <c r="J162" s="321" t="s">
        <v>1434</v>
      </c>
      <c r="K162" s="321"/>
      <c r="L162" s="332" t="s">
        <v>1433</v>
      </c>
      <c r="M162" s="321"/>
      <c r="N162" s="321" t="s">
        <v>19</v>
      </c>
      <c r="O162" s="7"/>
      <c r="P162" s="7"/>
      <c r="Q162" s="7"/>
      <c r="R162" s="7"/>
      <c r="S162" s="7"/>
      <c r="T162" s="7"/>
      <c r="U162" s="7"/>
      <c r="V162" s="7"/>
      <c r="W162" s="7"/>
      <c r="X162" s="7"/>
      <c r="Y162" s="7"/>
      <c r="Z162" s="7"/>
      <c r="AA162" s="7"/>
      <c r="AB162" s="7"/>
      <c r="AC162" s="7"/>
      <c r="AD162" s="7"/>
    </row>
    <row r="163" spans="1:30" s="4" customFormat="1" ht="49.5" customHeight="1">
      <c r="A163" s="348">
        <v>160</v>
      </c>
      <c r="B163" s="381" t="s">
        <v>1426</v>
      </c>
      <c r="C163" s="321" t="s">
        <v>1431</v>
      </c>
      <c r="D163" s="405" t="s">
        <v>1429</v>
      </c>
      <c r="E163" s="321">
        <v>259</v>
      </c>
      <c r="F163" s="321"/>
      <c r="G163" s="323"/>
      <c r="H163" s="323"/>
      <c r="I163" s="331">
        <v>57990.1</v>
      </c>
      <c r="J163" s="321" t="s">
        <v>1434</v>
      </c>
      <c r="K163" s="321"/>
      <c r="L163" s="332" t="s">
        <v>1435</v>
      </c>
      <c r="M163" s="321"/>
      <c r="N163" s="321" t="s">
        <v>19</v>
      </c>
      <c r="O163" s="7"/>
      <c r="P163" s="7"/>
      <c r="Q163" s="7"/>
      <c r="R163" s="7"/>
      <c r="S163" s="7"/>
      <c r="T163" s="7"/>
      <c r="U163" s="7"/>
      <c r="V163" s="7"/>
      <c r="W163" s="7"/>
      <c r="X163" s="7"/>
      <c r="Y163" s="7"/>
      <c r="Z163" s="7"/>
      <c r="AA163" s="7"/>
      <c r="AB163" s="7"/>
      <c r="AC163" s="7"/>
      <c r="AD163" s="7"/>
    </row>
    <row r="164" spans="1:30" s="4" customFormat="1" ht="45.75" customHeight="1">
      <c r="A164" s="347">
        <v>161</v>
      </c>
      <c r="B164" s="381" t="s">
        <v>915</v>
      </c>
      <c r="C164" s="321" t="s">
        <v>2025</v>
      </c>
      <c r="D164" s="406" t="s">
        <v>2026</v>
      </c>
      <c r="E164" s="321">
        <v>1050</v>
      </c>
      <c r="F164" s="321"/>
      <c r="G164" s="323"/>
      <c r="H164" s="323"/>
      <c r="I164" s="331">
        <v>1348956</v>
      </c>
      <c r="J164" s="330" t="s">
        <v>2027</v>
      </c>
      <c r="K164" s="321"/>
      <c r="L164" s="332" t="s">
        <v>2028</v>
      </c>
      <c r="M164" s="321"/>
      <c r="N164" s="321" t="s">
        <v>19</v>
      </c>
      <c r="O164" s="7"/>
      <c r="P164" s="7"/>
      <c r="Q164" s="7"/>
      <c r="R164" s="7"/>
      <c r="S164" s="7"/>
      <c r="T164" s="7"/>
      <c r="U164" s="7"/>
      <c r="V164" s="7"/>
      <c r="W164" s="7"/>
      <c r="X164" s="7"/>
      <c r="Y164" s="7"/>
      <c r="Z164" s="7"/>
      <c r="AA164" s="7"/>
      <c r="AB164" s="7"/>
      <c r="AC164" s="7"/>
      <c r="AD164" s="7"/>
    </row>
    <row r="165" spans="1:30" s="7" customFormat="1" ht="84.75" customHeight="1">
      <c r="A165" s="348">
        <v>162</v>
      </c>
      <c r="B165" s="381" t="s">
        <v>915</v>
      </c>
      <c r="C165" s="321" t="s">
        <v>2221</v>
      </c>
      <c r="D165" s="406" t="s">
        <v>2222</v>
      </c>
      <c r="E165" s="321">
        <v>1050</v>
      </c>
      <c r="F165" s="321"/>
      <c r="G165" s="323"/>
      <c r="H165" s="323"/>
      <c r="I165" s="331">
        <v>1382566.5</v>
      </c>
      <c r="J165" s="330" t="s">
        <v>2223</v>
      </c>
      <c r="K165" s="321"/>
      <c r="L165" s="332" t="s">
        <v>2224</v>
      </c>
      <c r="M165" s="321"/>
      <c r="N165" s="321" t="s">
        <v>19</v>
      </c>
    </row>
    <row r="166" spans="1:30" s="4" customFormat="1" ht="39" customHeight="1">
      <c r="A166" s="347">
        <v>163</v>
      </c>
      <c r="B166" s="381" t="s">
        <v>915</v>
      </c>
      <c r="C166" s="321" t="s">
        <v>1853</v>
      </c>
      <c r="D166" s="406" t="s">
        <v>1854</v>
      </c>
      <c r="E166" s="321">
        <v>1050</v>
      </c>
      <c r="F166" s="321"/>
      <c r="G166" s="323"/>
      <c r="H166" s="323"/>
      <c r="I166" s="331">
        <v>1382566.5</v>
      </c>
      <c r="J166" s="330" t="s">
        <v>1855</v>
      </c>
      <c r="K166" s="321"/>
      <c r="L166" s="332" t="s">
        <v>1856</v>
      </c>
      <c r="M166" s="321"/>
      <c r="N166" s="321" t="s">
        <v>19</v>
      </c>
      <c r="O166" s="7"/>
      <c r="P166" s="7"/>
      <c r="Q166" s="7"/>
      <c r="R166" s="7"/>
      <c r="S166" s="7"/>
      <c r="T166" s="7"/>
      <c r="U166" s="7"/>
      <c r="V166" s="7"/>
      <c r="W166" s="7"/>
      <c r="X166" s="7"/>
      <c r="Y166" s="7"/>
      <c r="Z166" s="7"/>
      <c r="AA166" s="7"/>
      <c r="AB166" s="7"/>
      <c r="AC166" s="7"/>
      <c r="AD166" s="7"/>
    </row>
    <row r="167" spans="1:30" s="4" customFormat="1" ht="41.25" customHeight="1">
      <c r="A167" s="348">
        <v>164</v>
      </c>
      <c r="B167" s="381" t="s">
        <v>915</v>
      </c>
      <c r="C167" s="321" t="s">
        <v>1816</v>
      </c>
      <c r="D167" s="406" t="s">
        <v>1817</v>
      </c>
      <c r="E167" s="321">
        <v>1050</v>
      </c>
      <c r="F167" s="321"/>
      <c r="G167" s="323"/>
      <c r="H167" s="323"/>
      <c r="I167" s="331">
        <v>1382566.5</v>
      </c>
      <c r="J167" s="330" t="s">
        <v>1818</v>
      </c>
      <c r="K167" s="321"/>
      <c r="L167" s="332" t="s">
        <v>1819</v>
      </c>
      <c r="M167" s="321"/>
      <c r="N167" s="321" t="s">
        <v>19</v>
      </c>
      <c r="O167" s="7"/>
      <c r="P167" s="7"/>
      <c r="Q167" s="7"/>
      <c r="R167" s="7"/>
      <c r="S167" s="7"/>
      <c r="T167" s="7"/>
      <c r="U167" s="7"/>
      <c r="V167" s="7"/>
      <c r="W167" s="7"/>
      <c r="X167" s="7"/>
      <c r="Y167" s="7"/>
      <c r="Z167" s="7"/>
      <c r="AA167" s="7"/>
      <c r="AB167" s="7"/>
      <c r="AC167" s="7"/>
      <c r="AD167" s="7"/>
    </row>
    <row r="168" spans="1:30" s="7" customFormat="1" ht="87" customHeight="1">
      <c r="A168" s="347">
        <v>165</v>
      </c>
      <c r="B168" s="381" t="s">
        <v>915</v>
      </c>
      <c r="C168" s="321" t="s">
        <v>2784</v>
      </c>
      <c r="D168" s="406" t="s">
        <v>2785</v>
      </c>
      <c r="E168" s="321">
        <v>1050</v>
      </c>
      <c r="F168" s="321"/>
      <c r="G168" s="323"/>
      <c r="H168" s="323"/>
      <c r="I168" s="331">
        <v>291868.79999999999</v>
      </c>
      <c r="J168" s="520" t="s">
        <v>2786</v>
      </c>
      <c r="K168" s="321"/>
      <c r="L168" s="332" t="s">
        <v>2787</v>
      </c>
      <c r="M168" s="321"/>
      <c r="N168" s="321" t="s">
        <v>19</v>
      </c>
    </row>
    <row r="169" spans="1:30" s="4" customFormat="1" ht="40.5" customHeight="1">
      <c r="A169" s="348">
        <v>166</v>
      </c>
      <c r="B169" s="381" t="s">
        <v>915</v>
      </c>
      <c r="C169" s="321" t="s">
        <v>1725</v>
      </c>
      <c r="D169" s="406" t="s">
        <v>1726</v>
      </c>
      <c r="E169" s="321">
        <v>1050</v>
      </c>
      <c r="F169" s="321"/>
      <c r="G169" s="323"/>
      <c r="H169" s="323"/>
      <c r="I169" s="331">
        <v>1382566.5</v>
      </c>
      <c r="J169" s="330" t="s">
        <v>1732</v>
      </c>
      <c r="K169" s="321"/>
      <c r="L169" s="332" t="s">
        <v>1729</v>
      </c>
      <c r="M169" s="321"/>
      <c r="N169" s="321" t="s">
        <v>19</v>
      </c>
      <c r="O169" s="7"/>
      <c r="P169" s="7"/>
      <c r="Q169" s="7"/>
      <c r="R169" s="7"/>
      <c r="S169" s="7"/>
      <c r="T169" s="7"/>
      <c r="U169" s="7"/>
      <c r="V169" s="7"/>
      <c r="W169" s="7"/>
      <c r="X169" s="7"/>
      <c r="Y169" s="7"/>
      <c r="Z169" s="7"/>
      <c r="AA169" s="7"/>
      <c r="AB169" s="7"/>
      <c r="AC169" s="7"/>
      <c r="AD169" s="7"/>
    </row>
    <row r="170" spans="1:30" s="4" customFormat="1" ht="36" customHeight="1">
      <c r="A170" s="347">
        <v>167</v>
      </c>
      <c r="B170" s="381" t="s">
        <v>915</v>
      </c>
      <c r="C170" s="321" t="s">
        <v>1857</v>
      </c>
      <c r="D170" s="406" t="s">
        <v>1858</v>
      </c>
      <c r="E170" s="321">
        <v>1050</v>
      </c>
      <c r="F170" s="321"/>
      <c r="G170" s="323"/>
      <c r="H170" s="323"/>
      <c r="I170" s="331">
        <v>1348956</v>
      </c>
      <c r="J170" s="330" t="s">
        <v>1859</v>
      </c>
      <c r="K170" s="321"/>
      <c r="L170" s="332" t="s">
        <v>1860</v>
      </c>
      <c r="M170" s="321"/>
      <c r="N170" s="321" t="s">
        <v>19</v>
      </c>
      <c r="O170" s="7"/>
      <c r="P170" s="7"/>
      <c r="Q170" s="7"/>
      <c r="R170" s="7"/>
      <c r="S170" s="7"/>
      <c r="T170" s="7"/>
      <c r="U170" s="7"/>
      <c r="V170" s="7"/>
      <c r="W170" s="7"/>
      <c r="X170" s="7"/>
      <c r="Y170" s="7"/>
      <c r="Z170" s="7"/>
      <c r="AA170" s="7"/>
      <c r="AB170" s="7"/>
      <c r="AC170" s="7"/>
      <c r="AD170" s="7"/>
    </row>
    <row r="171" spans="1:30" s="7" customFormat="1" ht="87" customHeight="1">
      <c r="A171" s="348">
        <v>168</v>
      </c>
      <c r="B171" s="381" t="s">
        <v>915</v>
      </c>
      <c r="C171" s="321" t="s">
        <v>2788</v>
      </c>
      <c r="D171" s="406" t="s">
        <v>2789</v>
      </c>
      <c r="E171" s="321">
        <v>1050</v>
      </c>
      <c r="F171" s="321"/>
      <c r="G171" s="323"/>
      <c r="H171" s="323"/>
      <c r="I171" s="331">
        <v>291868.79999999999</v>
      </c>
      <c r="J171" s="520" t="s">
        <v>2791</v>
      </c>
      <c r="K171" s="321"/>
      <c r="L171" s="332" t="s">
        <v>2790</v>
      </c>
      <c r="M171" s="321"/>
      <c r="N171" s="321" t="s">
        <v>19</v>
      </c>
    </row>
    <row r="172" spans="1:30" s="7" customFormat="1" ht="80.25" customHeight="1">
      <c r="A172" s="347">
        <v>169</v>
      </c>
      <c r="B172" s="381" t="s">
        <v>915</v>
      </c>
      <c r="C172" s="321" t="s">
        <v>2225</v>
      </c>
      <c r="D172" s="406" t="s">
        <v>2226</v>
      </c>
      <c r="E172" s="321">
        <v>1050</v>
      </c>
      <c r="F172" s="321"/>
      <c r="G172" s="323"/>
      <c r="H172" s="323"/>
      <c r="I172" s="331">
        <v>1382566.5</v>
      </c>
      <c r="J172" s="330" t="s">
        <v>2227</v>
      </c>
      <c r="K172" s="321"/>
      <c r="L172" s="332" t="s">
        <v>2228</v>
      </c>
      <c r="M172" s="321"/>
      <c r="N172" s="321" t="s">
        <v>19</v>
      </c>
    </row>
    <row r="173" spans="1:30" s="7" customFormat="1" ht="69" customHeight="1">
      <c r="A173" s="348">
        <v>170</v>
      </c>
      <c r="B173" s="381" t="s">
        <v>915</v>
      </c>
      <c r="C173" s="321" t="s">
        <v>2708</v>
      </c>
      <c r="D173" s="406" t="s">
        <v>2709</v>
      </c>
      <c r="E173" s="321">
        <v>1050</v>
      </c>
      <c r="F173" s="321"/>
      <c r="G173" s="323"/>
      <c r="H173" s="323"/>
      <c r="I173" s="331">
        <v>1382566.5</v>
      </c>
      <c r="J173" s="330" t="s">
        <v>2711</v>
      </c>
      <c r="K173" s="321"/>
      <c r="L173" s="332" t="s">
        <v>2710</v>
      </c>
      <c r="M173" s="321"/>
      <c r="N173" s="321" t="s">
        <v>19</v>
      </c>
    </row>
    <row r="174" spans="1:30" s="7" customFormat="1" ht="69" customHeight="1">
      <c r="A174" s="347">
        <v>171</v>
      </c>
      <c r="B174" s="381" t="s">
        <v>915</v>
      </c>
      <c r="C174" s="321" t="s">
        <v>3151</v>
      </c>
      <c r="D174" s="406" t="s">
        <v>3152</v>
      </c>
      <c r="E174" s="321">
        <v>1050</v>
      </c>
      <c r="F174" s="321"/>
      <c r="G174" s="323"/>
      <c r="H174" s="323"/>
      <c r="I174" s="331">
        <v>291028.5</v>
      </c>
      <c r="J174" s="330" t="s">
        <v>3154</v>
      </c>
      <c r="K174" s="321"/>
      <c r="L174" s="332" t="s">
        <v>3153</v>
      </c>
      <c r="M174" s="321"/>
      <c r="N174" s="321" t="s">
        <v>19</v>
      </c>
    </row>
    <row r="175" spans="1:30" s="7" customFormat="1" ht="87" customHeight="1">
      <c r="A175" s="348">
        <v>172</v>
      </c>
      <c r="B175" s="381" t="s">
        <v>915</v>
      </c>
      <c r="C175" s="321" t="s">
        <v>2773</v>
      </c>
      <c r="D175" s="406" t="s">
        <v>2774</v>
      </c>
      <c r="E175" s="321">
        <v>1050</v>
      </c>
      <c r="F175" s="321"/>
      <c r="G175" s="323"/>
      <c r="H175" s="323"/>
      <c r="I175" s="331">
        <v>291868.79999999999</v>
      </c>
      <c r="J175" s="520" t="s">
        <v>2768</v>
      </c>
      <c r="K175" s="321"/>
      <c r="L175" s="332" t="s">
        <v>2775</v>
      </c>
      <c r="M175" s="321"/>
      <c r="N175" s="321" t="s">
        <v>19</v>
      </c>
    </row>
    <row r="176" spans="1:30" s="7" customFormat="1" ht="78" customHeight="1">
      <c r="A176" s="347">
        <v>173</v>
      </c>
      <c r="B176" s="381" t="s">
        <v>915</v>
      </c>
      <c r="C176" s="321" t="s">
        <v>2518</v>
      </c>
      <c r="D176" s="406" t="s">
        <v>2519</v>
      </c>
      <c r="E176" s="321">
        <v>1050</v>
      </c>
      <c r="F176" s="321"/>
      <c r="G176" s="323"/>
      <c r="H176" s="323"/>
      <c r="I176" s="331">
        <v>1382566.5</v>
      </c>
      <c r="J176" s="330" t="s">
        <v>2521</v>
      </c>
      <c r="K176" s="321"/>
      <c r="L176" s="332" t="s">
        <v>2520</v>
      </c>
      <c r="M176" s="321"/>
      <c r="N176" s="321" t="s">
        <v>19</v>
      </c>
    </row>
    <row r="177" spans="1:14" s="7" customFormat="1" ht="69" customHeight="1">
      <c r="A177" s="348">
        <v>174</v>
      </c>
      <c r="B177" s="381" t="s">
        <v>915</v>
      </c>
      <c r="C177" s="321" t="s">
        <v>3155</v>
      </c>
      <c r="D177" s="406" t="s">
        <v>3156</v>
      </c>
      <c r="E177" s="321">
        <v>1050</v>
      </c>
      <c r="F177" s="321"/>
      <c r="G177" s="323"/>
      <c r="H177" s="323"/>
      <c r="I177" s="331">
        <v>291028.5</v>
      </c>
      <c r="J177" s="330" t="s">
        <v>3157</v>
      </c>
      <c r="K177" s="321"/>
      <c r="L177" s="332" t="s">
        <v>3158</v>
      </c>
      <c r="M177" s="321"/>
      <c r="N177" s="321" t="s">
        <v>19</v>
      </c>
    </row>
    <row r="178" spans="1:14" s="7" customFormat="1" ht="69" customHeight="1">
      <c r="A178" s="347">
        <v>175</v>
      </c>
      <c r="B178" s="381" t="s">
        <v>915</v>
      </c>
      <c r="C178" s="321" t="s">
        <v>2712</v>
      </c>
      <c r="D178" s="406" t="s">
        <v>2713</v>
      </c>
      <c r="E178" s="321">
        <v>1050</v>
      </c>
      <c r="F178" s="321"/>
      <c r="G178" s="323"/>
      <c r="H178" s="323"/>
      <c r="I178" s="331">
        <v>1382566.5</v>
      </c>
      <c r="J178" s="330" t="s">
        <v>2715</v>
      </c>
      <c r="K178" s="321"/>
      <c r="L178" s="332" t="s">
        <v>2714</v>
      </c>
      <c r="M178" s="321"/>
      <c r="N178" s="321" t="s">
        <v>19</v>
      </c>
    </row>
    <row r="179" spans="1:14" s="7" customFormat="1" ht="36.75" customHeight="1">
      <c r="A179" s="348">
        <v>176</v>
      </c>
      <c r="B179" s="381" t="s">
        <v>915</v>
      </c>
      <c r="C179" s="321" t="s">
        <v>1861</v>
      </c>
      <c r="D179" s="406" t="s">
        <v>1862</v>
      </c>
      <c r="E179" s="321">
        <v>1050</v>
      </c>
      <c r="F179" s="321"/>
      <c r="G179" s="323"/>
      <c r="H179" s="323"/>
      <c r="I179" s="331">
        <v>1382566.5</v>
      </c>
      <c r="J179" s="330" t="s">
        <v>1863</v>
      </c>
      <c r="K179" s="321"/>
      <c r="L179" s="332" t="s">
        <v>1864</v>
      </c>
      <c r="M179" s="321"/>
      <c r="N179" s="321" t="s">
        <v>19</v>
      </c>
    </row>
    <row r="180" spans="1:14" s="7" customFormat="1" ht="87" customHeight="1">
      <c r="A180" s="347">
        <v>177</v>
      </c>
      <c r="B180" s="381" t="s">
        <v>915</v>
      </c>
      <c r="C180" s="321" t="s">
        <v>2776</v>
      </c>
      <c r="D180" s="406" t="s">
        <v>2777</v>
      </c>
      <c r="E180" s="321">
        <v>1050</v>
      </c>
      <c r="F180" s="321"/>
      <c r="G180" s="323"/>
      <c r="H180" s="323"/>
      <c r="I180" s="331">
        <v>291868.79999999999</v>
      </c>
      <c r="J180" s="520" t="s">
        <v>2778</v>
      </c>
      <c r="K180" s="321"/>
      <c r="L180" s="332" t="s">
        <v>2779</v>
      </c>
      <c r="M180" s="321"/>
      <c r="N180" s="321" t="s">
        <v>19</v>
      </c>
    </row>
    <row r="181" spans="1:14" s="7" customFormat="1" ht="87" customHeight="1">
      <c r="A181" s="348">
        <v>178</v>
      </c>
      <c r="B181" s="381" t="s">
        <v>915</v>
      </c>
      <c r="C181" s="321" t="s">
        <v>2780</v>
      </c>
      <c r="D181" s="406" t="s">
        <v>2781</v>
      </c>
      <c r="E181" s="321">
        <v>1050</v>
      </c>
      <c r="F181" s="321"/>
      <c r="G181" s="323"/>
      <c r="H181" s="323"/>
      <c r="I181" s="331">
        <v>291868.79999999999</v>
      </c>
      <c r="J181" s="520" t="s">
        <v>2782</v>
      </c>
      <c r="K181" s="321"/>
      <c r="L181" s="332" t="s">
        <v>2783</v>
      </c>
      <c r="M181" s="321"/>
      <c r="N181" s="321" t="s">
        <v>19</v>
      </c>
    </row>
    <row r="182" spans="1:14" s="7" customFormat="1" ht="39.75" customHeight="1">
      <c r="A182" s="347">
        <v>179</v>
      </c>
      <c r="B182" s="381" t="s">
        <v>915</v>
      </c>
      <c r="C182" s="321" t="s">
        <v>1865</v>
      </c>
      <c r="D182" s="406" t="s">
        <v>1866</v>
      </c>
      <c r="E182" s="321">
        <v>1050</v>
      </c>
      <c r="F182" s="321"/>
      <c r="G182" s="323"/>
      <c r="H182" s="323"/>
      <c r="I182" s="331">
        <v>1382566.5</v>
      </c>
      <c r="J182" s="330" t="s">
        <v>1868</v>
      </c>
      <c r="K182" s="321"/>
      <c r="L182" s="332" t="s">
        <v>1867</v>
      </c>
      <c r="M182" s="321"/>
      <c r="N182" s="321" t="s">
        <v>19</v>
      </c>
    </row>
    <row r="183" spans="1:14" s="7" customFormat="1" ht="78" customHeight="1">
      <c r="A183" s="348">
        <v>180</v>
      </c>
      <c r="B183" s="381" t="s">
        <v>915</v>
      </c>
      <c r="C183" s="321" t="s">
        <v>2522</v>
      </c>
      <c r="D183" s="406" t="s">
        <v>2523</v>
      </c>
      <c r="E183" s="321">
        <v>1050</v>
      </c>
      <c r="F183" s="321"/>
      <c r="G183" s="323"/>
      <c r="H183" s="323"/>
      <c r="I183" s="331">
        <v>1382566.5</v>
      </c>
      <c r="J183" s="330" t="s">
        <v>2525</v>
      </c>
      <c r="K183" s="321"/>
      <c r="L183" s="332" t="s">
        <v>2524</v>
      </c>
      <c r="M183" s="321"/>
      <c r="N183" s="321" t="s">
        <v>19</v>
      </c>
    </row>
    <row r="184" spans="1:14" s="7" customFormat="1" ht="42.75" customHeight="1">
      <c r="A184" s="347">
        <v>181</v>
      </c>
      <c r="B184" s="381" t="s">
        <v>915</v>
      </c>
      <c r="C184" s="321" t="s">
        <v>1869</v>
      </c>
      <c r="D184" s="406" t="s">
        <v>1870</v>
      </c>
      <c r="E184" s="321">
        <v>1050</v>
      </c>
      <c r="F184" s="321"/>
      <c r="G184" s="323"/>
      <c r="H184" s="323"/>
      <c r="I184" s="331">
        <v>1382566.5</v>
      </c>
      <c r="J184" s="330" t="s">
        <v>1868</v>
      </c>
      <c r="K184" s="321"/>
      <c r="L184" s="332" t="s">
        <v>1871</v>
      </c>
      <c r="M184" s="321"/>
      <c r="N184" s="321" t="s">
        <v>19</v>
      </c>
    </row>
    <row r="185" spans="1:14" s="7" customFormat="1" ht="89.25" customHeight="1">
      <c r="A185" s="348">
        <v>182</v>
      </c>
      <c r="B185" s="381" t="s">
        <v>915</v>
      </c>
      <c r="C185" s="321" t="s">
        <v>2761</v>
      </c>
      <c r="D185" s="406" t="s">
        <v>2762</v>
      </c>
      <c r="E185" s="321">
        <v>1050</v>
      </c>
      <c r="F185" s="321"/>
      <c r="G185" s="323"/>
      <c r="H185" s="323"/>
      <c r="I185" s="331">
        <v>291868.79999999999</v>
      </c>
      <c r="J185" s="520" t="s">
        <v>2768</v>
      </c>
      <c r="K185" s="321"/>
      <c r="L185" s="332" t="s">
        <v>2763</v>
      </c>
      <c r="M185" s="321"/>
      <c r="N185" s="321" t="s">
        <v>19</v>
      </c>
    </row>
    <row r="186" spans="1:14" s="7" customFormat="1" ht="87" customHeight="1">
      <c r="A186" s="347">
        <v>183</v>
      </c>
      <c r="B186" s="381" t="s">
        <v>915</v>
      </c>
      <c r="C186" s="321" t="s">
        <v>2764</v>
      </c>
      <c r="D186" s="406" t="s">
        <v>2765</v>
      </c>
      <c r="E186" s="321">
        <v>1050</v>
      </c>
      <c r="F186" s="321"/>
      <c r="G186" s="323"/>
      <c r="H186" s="323"/>
      <c r="I186" s="331">
        <v>291868.79999999999</v>
      </c>
      <c r="J186" s="520" t="s">
        <v>2767</v>
      </c>
      <c r="K186" s="321"/>
      <c r="L186" s="332" t="s">
        <v>2766</v>
      </c>
      <c r="M186" s="321"/>
      <c r="N186" s="321" t="s">
        <v>19</v>
      </c>
    </row>
    <row r="187" spans="1:14" s="7" customFormat="1" ht="83.25" customHeight="1">
      <c r="A187" s="348">
        <v>184</v>
      </c>
      <c r="B187" s="381" t="s">
        <v>915</v>
      </c>
      <c r="C187" s="321" t="s">
        <v>2688</v>
      </c>
      <c r="D187" s="406" t="s">
        <v>2689</v>
      </c>
      <c r="E187" s="321">
        <v>1050</v>
      </c>
      <c r="F187" s="321"/>
      <c r="G187" s="323"/>
      <c r="H187" s="323"/>
      <c r="I187" s="331">
        <v>1382566.5</v>
      </c>
      <c r="J187" s="520" t="s">
        <v>2690</v>
      </c>
      <c r="K187" s="321"/>
      <c r="L187" s="332" t="s">
        <v>2691</v>
      </c>
      <c r="M187" s="321"/>
      <c r="N187" s="321" t="s">
        <v>19</v>
      </c>
    </row>
    <row r="188" spans="1:14" s="7" customFormat="1" ht="43.5" customHeight="1">
      <c r="A188" s="347">
        <v>185</v>
      </c>
      <c r="B188" s="381" t="s">
        <v>915</v>
      </c>
      <c r="C188" s="321" t="s">
        <v>2078</v>
      </c>
      <c r="D188" s="406" t="s">
        <v>2084</v>
      </c>
      <c r="E188" s="321">
        <v>1050</v>
      </c>
      <c r="F188" s="321"/>
      <c r="G188" s="323"/>
      <c r="H188" s="323"/>
      <c r="I188" s="331">
        <v>1382566.5</v>
      </c>
      <c r="J188" s="330" t="s">
        <v>2082</v>
      </c>
      <c r="K188" s="321"/>
      <c r="L188" s="332" t="s">
        <v>2077</v>
      </c>
      <c r="M188" s="321"/>
      <c r="N188" s="321" t="s">
        <v>19</v>
      </c>
    </row>
    <row r="189" spans="1:14" s="7" customFormat="1" ht="85.5" customHeight="1">
      <c r="A189" s="348">
        <v>186</v>
      </c>
      <c r="B189" s="381" t="s">
        <v>915</v>
      </c>
      <c r="C189" s="321" t="s">
        <v>2509</v>
      </c>
      <c r="D189" s="406" t="s">
        <v>2510</v>
      </c>
      <c r="E189" s="321">
        <v>1050</v>
      </c>
      <c r="F189" s="321"/>
      <c r="G189" s="323"/>
      <c r="H189" s="323"/>
      <c r="I189" s="331">
        <v>1382566.5</v>
      </c>
      <c r="J189" s="330" t="s">
        <v>2512</v>
      </c>
      <c r="K189" s="321"/>
      <c r="L189" s="332" t="s">
        <v>2511</v>
      </c>
      <c r="M189" s="321"/>
      <c r="N189" s="321" t="s">
        <v>19</v>
      </c>
    </row>
    <row r="190" spans="1:14" s="7" customFormat="1" ht="64.5" customHeight="1">
      <c r="A190" s="347">
        <v>187</v>
      </c>
      <c r="B190" s="381" t="s">
        <v>915</v>
      </c>
      <c r="C190" s="321" t="s">
        <v>2079</v>
      </c>
      <c r="D190" s="406" t="s">
        <v>2083</v>
      </c>
      <c r="E190" s="321">
        <v>1050</v>
      </c>
      <c r="F190" s="321"/>
      <c r="G190" s="323"/>
      <c r="H190" s="323"/>
      <c r="I190" s="331">
        <v>1382566.5</v>
      </c>
      <c r="J190" s="330" t="s">
        <v>2081</v>
      </c>
      <c r="K190" s="321"/>
      <c r="L190" s="332" t="s">
        <v>2080</v>
      </c>
      <c r="M190" s="321"/>
      <c r="N190" s="321" t="s">
        <v>19</v>
      </c>
    </row>
    <row r="191" spans="1:14" s="7" customFormat="1" ht="113.25" customHeight="1">
      <c r="A191" s="348">
        <v>188</v>
      </c>
      <c r="B191" s="381" t="s">
        <v>915</v>
      </c>
      <c r="C191" s="321" t="s">
        <v>3141</v>
      </c>
      <c r="D191" s="406" t="s">
        <v>3142</v>
      </c>
      <c r="E191" s="321">
        <v>1050</v>
      </c>
      <c r="F191" s="321"/>
      <c r="G191" s="323"/>
      <c r="H191" s="323"/>
      <c r="I191" s="331">
        <v>291028.5</v>
      </c>
      <c r="J191" s="330" t="s">
        <v>3268</v>
      </c>
      <c r="K191" s="321"/>
      <c r="L191" s="332" t="s">
        <v>3269</v>
      </c>
      <c r="M191" s="321"/>
      <c r="N191" s="321" t="s">
        <v>19</v>
      </c>
    </row>
    <row r="192" spans="1:14" s="7" customFormat="1" ht="64.5" customHeight="1">
      <c r="A192" s="348">
        <v>188</v>
      </c>
      <c r="B192" s="381" t="s">
        <v>915</v>
      </c>
      <c r="C192" s="321" t="s">
        <v>3264</v>
      </c>
      <c r="D192" s="406" t="s">
        <v>3265</v>
      </c>
      <c r="E192" s="321">
        <v>1050</v>
      </c>
      <c r="F192" s="321"/>
      <c r="G192" s="323"/>
      <c r="H192" s="323"/>
      <c r="I192" s="331">
        <v>291028.5</v>
      </c>
      <c r="J192" s="330">
        <v>44130</v>
      </c>
      <c r="K192" s="321"/>
      <c r="L192" s="332" t="s">
        <v>3267</v>
      </c>
      <c r="M192" s="321"/>
      <c r="N192" s="321" t="s">
        <v>19</v>
      </c>
    </row>
    <row r="193" spans="1:14" s="7" customFormat="1" ht="35.25" customHeight="1">
      <c r="A193" s="347">
        <v>189</v>
      </c>
      <c r="B193" s="381" t="s">
        <v>915</v>
      </c>
      <c r="C193" s="321" t="s">
        <v>2022</v>
      </c>
      <c r="D193" s="406" t="s">
        <v>2023</v>
      </c>
      <c r="E193" s="321">
        <v>1050</v>
      </c>
      <c r="F193" s="321"/>
      <c r="G193" s="323"/>
      <c r="H193" s="323"/>
      <c r="I193" s="331">
        <v>1382566.5</v>
      </c>
      <c r="J193" s="330" t="s">
        <v>1948</v>
      </c>
      <c r="K193" s="321"/>
      <c r="L193" s="332" t="s">
        <v>2024</v>
      </c>
      <c r="M193" s="321"/>
      <c r="N193" s="321" t="s">
        <v>19</v>
      </c>
    </row>
    <row r="194" spans="1:14" s="7" customFormat="1" ht="42.75" customHeight="1">
      <c r="A194" s="348">
        <v>190</v>
      </c>
      <c r="B194" s="381" t="s">
        <v>915</v>
      </c>
      <c r="C194" s="321" t="s">
        <v>1872</v>
      </c>
      <c r="D194" s="406" t="s">
        <v>1873</v>
      </c>
      <c r="E194" s="321">
        <v>1050</v>
      </c>
      <c r="F194" s="321"/>
      <c r="G194" s="323"/>
      <c r="H194" s="323"/>
      <c r="I194" s="331">
        <v>1382566.5</v>
      </c>
      <c r="J194" s="330" t="s">
        <v>1874</v>
      </c>
      <c r="K194" s="321"/>
      <c r="L194" s="332" t="s">
        <v>1875</v>
      </c>
      <c r="M194" s="321"/>
      <c r="N194" s="321" t="s">
        <v>19</v>
      </c>
    </row>
    <row r="195" spans="1:14" s="7" customFormat="1" ht="81.75" customHeight="1">
      <c r="A195" s="347">
        <v>191</v>
      </c>
      <c r="B195" s="381" t="s">
        <v>915</v>
      </c>
      <c r="C195" s="321" t="s">
        <v>2696</v>
      </c>
      <c r="D195" s="406" t="s">
        <v>2697</v>
      </c>
      <c r="E195" s="321">
        <v>1050</v>
      </c>
      <c r="F195" s="321"/>
      <c r="G195" s="323"/>
      <c r="H195" s="323"/>
      <c r="I195" s="331">
        <v>1348956</v>
      </c>
      <c r="J195" s="330" t="s">
        <v>2699</v>
      </c>
      <c r="K195" s="321"/>
      <c r="L195" s="332" t="s">
        <v>2698</v>
      </c>
      <c r="M195" s="321"/>
      <c r="N195" s="321" t="s">
        <v>19</v>
      </c>
    </row>
    <row r="196" spans="1:14" s="7" customFormat="1" ht="73.5" customHeight="1">
      <c r="A196" s="348">
        <v>192</v>
      </c>
      <c r="B196" s="381" t="s">
        <v>915</v>
      </c>
      <c r="C196" s="321" t="s">
        <v>2229</v>
      </c>
      <c r="D196" s="406" t="s">
        <v>2230</v>
      </c>
      <c r="E196" s="321">
        <v>1050</v>
      </c>
      <c r="F196" s="321"/>
      <c r="G196" s="323"/>
      <c r="H196" s="323"/>
      <c r="I196" s="331">
        <v>1382566.5</v>
      </c>
      <c r="J196" s="330" t="s">
        <v>2231</v>
      </c>
      <c r="K196" s="321"/>
      <c r="L196" s="332" t="s">
        <v>2232</v>
      </c>
      <c r="M196" s="321"/>
      <c r="N196" s="321" t="s">
        <v>19</v>
      </c>
    </row>
    <row r="197" spans="1:14" s="7" customFormat="1" ht="72.75" customHeight="1">
      <c r="A197" s="347">
        <v>193</v>
      </c>
      <c r="B197" s="381" t="s">
        <v>915</v>
      </c>
      <c r="C197" s="321" t="s">
        <v>2495</v>
      </c>
      <c r="D197" s="406" t="s">
        <v>2496</v>
      </c>
      <c r="E197" s="321">
        <v>1050</v>
      </c>
      <c r="F197" s="321"/>
      <c r="G197" s="323"/>
      <c r="H197" s="323"/>
      <c r="I197" s="331">
        <v>1348956</v>
      </c>
      <c r="J197" s="330" t="s">
        <v>2500</v>
      </c>
      <c r="K197" s="321"/>
      <c r="L197" s="332" t="s">
        <v>2499</v>
      </c>
      <c r="M197" s="321"/>
      <c r="N197" s="321" t="s">
        <v>19</v>
      </c>
    </row>
    <row r="198" spans="1:14" s="7" customFormat="1" ht="72.75" customHeight="1">
      <c r="A198" s="348">
        <v>194</v>
      </c>
      <c r="B198" s="381" t="s">
        <v>915</v>
      </c>
      <c r="C198" s="321" t="s">
        <v>3166</v>
      </c>
      <c r="D198" s="406" t="s">
        <v>3167</v>
      </c>
      <c r="E198" s="321">
        <v>1050</v>
      </c>
      <c r="F198" s="321"/>
      <c r="G198" s="323"/>
      <c r="H198" s="323"/>
      <c r="I198" s="331">
        <v>298378.5</v>
      </c>
      <c r="J198" s="330" t="s">
        <v>3168</v>
      </c>
      <c r="K198" s="321"/>
      <c r="L198" s="332" t="s">
        <v>3169</v>
      </c>
      <c r="M198" s="321"/>
      <c r="N198" s="321" t="s">
        <v>19</v>
      </c>
    </row>
    <row r="199" spans="1:14" s="7" customFormat="1" ht="39" customHeight="1">
      <c r="A199" s="347">
        <v>195</v>
      </c>
      <c r="B199" s="381" t="s">
        <v>915</v>
      </c>
      <c r="C199" s="321" t="s">
        <v>2018</v>
      </c>
      <c r="D199" s="406" t="s">
        <v>2019</v>
      </c>
      <c r="E199" s="321">
        <v>1050</v>
      </c>
      <c r="F199" s="321"/>
      <c r="G199" s="323"/>
      <c r="H199" s="323"/>
      <c r="I199" s="331">
        <v>1382566.5</v>
      </c>
      <c r="J199" s="330" t="s">
        <v>2020</v>
      </c>
      <c r="K199" s="321"/>
      <c r="L199" s="332" t="s">
        <v>2021</v>
      </c>
      <c r="M199" s="321"/>
      <c r="N199" s="321" t="s">
        <v>19</v>
      </c>
    </row>
    <row r="200" spans="1:14" s="7" customFormat="1" ht="72.75" customHeight="1">
      <c r="A200" s="348">
        <v>196</v>
      </c>
      <c r="B200" s="381" t="s">
        <v>915</v>
      </c>
      <c r="C200" s="321" t="s">
        <v>3170</v>
      </c>
      <c r="D200" s="406" t="s">
        <v>3171</v>
      </c>
      <c r="E200" s="321">
        <v>1050</v>
      </c>
      <c r="F200" s="321"/>
      <c r="G200" s="323"/>
      <c r="H200" s="323"/>
      <c r="I200" s="331">
        <v>291028.5</v>
      </c>
      <c r="J200" s="330" t="s">
        <v>3172</v>
      </c>
      <c r="K200" s="321"/>
      <c r="L200" s="332" t="s">
        <v>3173</v>
      </c>
      <c r="M200" s="321"/>
      <c r="N200" s="321" t="s">
        <v>19</v>
      </c>
    </row>
    <row r="201" spans="1:14" s="7" customFormat="1" ht="77.25" customHeight="1">
      <c r="A201" s="347">
        <v>197</v>
      </c>
      <c r="B201" s="381" t="s">
        <v>915</v>
      </c>
      <c r="C201" s="321" t="s">
        <v>2497</v>
      </c>
      <c r="D201" s="406" t="s">
        <v>2498</v>
      </c>
      <c r="E201" s="321">
        <v>1050</v>
      </c>
      <c r="F201" s="321"/>
      <c r="G201" s="323"/>
      <c r="H201" s="323"/>
      <c r="I201" s="331">
        <v>1382566.5</v>
      </c>
      <c r="J201" s="330" t="s">
        <v>2280</v>
      </c>
      <c r="K201" s="321"/>
      <c r="L201" s="332" t="s">
        <v>2513</v>
      </c>
      <c r="M201" s="321"/>
      <c r="N201" s="321" t="s">
        <v>19</v>
      </c>
    </row>
    <row r="202" spans="1:14" s="7" customFormat="1" ht="75.75" customHeight="1">
      <c r="A202" s="348">
        <v>198</v>
      </c>
      <c r="B202" s="381" t="s">
        <v>915</v>
      </c>
      <c r="C202" s="321" t="s">
        <v>2233</v>
      </c>
      <c r="D202" s="406" t="s">
        <v>2235</v>
      </c>
      <c r="E202" s="321">
        <v>1050</v>
      </c>
      <c r="F202" s="321"/>
      <c r="G202" s="323"/>
      <c r="H202" s="323"/>
      <c r="I202" s="331">
        <v>1382566.5</v>
      </c>
      <c r="J202" s="330" t="s">
        <v>2236</v>
      </c>
      <c r="K202" s="321"/>
      <c r="L202" s="332" t="s">
        <v>2238</v>
      </c>
      <c r="M202" s="321"/>
      <c r="N202" s="321" t="s">
        <v>19</v>
      </c>
    </row>
    <row r="203" spans="1:14" s="7" customFormat="1" ht="95.25" customHeight="1">
      <c r="A203" s="347">
        <v>199</v>
      </c>
      <c r="B203" s="381" t="s">
        <v>915</v>
      </c>
      <c r="C203" s="321" t="s">
        <v>2755</v>
      </c>
      <c r="D203" s="406" t="s">
        <v>2756</v>
      </c>
      <c r="E203" s="321">
        <v>1050</v>
      </c>
      <c r="F203" s="321"/>
      <c r="G203" s="323"/>
      <c r="H203" s="323"/>
      <c r="I203" s="331">
        <v>291028.5</v>
      </c>
      <c r="J203" s="330" t="s">
        <v>2792</v>
      </c>
      <c r="K203" s="321"/>
      <c r="L203" s="332" t="s">
        <v>2757</v>
      </c>
      <c r="M203" s="321"/>
      <c r="N203" s="321" t="s">
        <v>19</v>
      </c>
    </row>
    <row r="204" spans="1:14" s="7" customFormat="1" ht="66" customHeight="1">
      <c r="A204" s="348">
        <v>200</v>
      </c>
      <c r="B204" s="381" t="s">
        <v>915</v>
      </c>
      <c r="C204" s="321" t="s">
        <v>2234</v>
      </c>
      <c r="D204" s="406" t="s">
        <v>2237</v>
      </c>
      <c r="E204" s="321">
        <v>1050</v>
      </c>
      <c r="F204" s="321"/>
      <c r="G204" s="323"/>
      <c r="H204" s="323"/>
      <c r="I204" s="331">
        <v>1382566.5</v>
      </c>
      <c r="J204" s="330" t="s">
        <v>2239</v>
      </c>
      <c r="K204" s="321"/>
      <c r="L204" s="332" t="s">
        <v>2240</v>
      </c>
      <c r="M204" s="321"/>
      <c r="N204" s="321" t="s">
        <v>19</v>
      </c>
    </row>
    <row r="205" spans="1:14" s="7" customFormat="1" ht="80.25" customHeight="1">
      <c r="A205" s="347">
        <v>201</v>
      </c>
      <c r="B205" s="381" t="s">
        <v>915</v>
      </c>
      <c r="C205" s="321" t="s">
        <v>2501</v>
      </c>
      <c r="D205" s="406" t="s">
        <v>2502</v>
      </c>
      <c r="E205" s="321">
        <v>1050</v>
      </c>
      <c r="F205" s="321"/>
      <c r="G205" s="323"/>
      <c r="H205" s="323"/>
      <c r="I205" s="331">
        <v>1382566.5</v>
      </c>
      <c r="J205" s="330" t="s">
        <v>2504</v>
      </c>
      <c r="K205" s="321"/>
      <c r="L205" s="332" t="s">
        <v>2503</v>
      </c>
      <c r="M205" s="321"/>
      <c r="N205" s="321" t="s">
        <v>19</v>
      </c>
    </row>
    <row r="206" spans="1:14" s="7" customFormat="1" ht="36.75" customHeight="1">
      <c r="A206" s="348">
        <v>202</v>
      </c>
      <c r="B206" s="381" t="s">
        <v>915</v>
      </c>
      <c r="C206" s="321" t="s">
        <v>1876</v>
      </c>
      <c r="D206" s="406" t="s">
        <v>1877</v>
      </c>
      <c r="E206" s="321">
        <v>1050</v>
      </c>
      <c r="F206" s="321"/>
      <c r="G206" s="323"/>
      <c r="H206" s="323"/>
      <c r="I206" s="331">
        <v>1382566.5</v>
      </c>
      <c r="J206" s="330" t="s">
        <v>1878</v>
      </c>
      <c r="K206" s="321"/>
      <c r="L206" s="332" t="s">
        <v>1879</v>
      </c>
      <c r="M206" s="321"/>
      <c r="N206" s="321" t="s">
        <v>19</v>
      </c>
    </row>
    <row r="207" spans="1:14" s="7" customFormat="1" ht="42" customHeight="1">
      <c r="A207" s="347">
        <v>203</v>
      </c>
      <c r="B207" s="381" t="s">
        <v>915</v>
      </c>
      <c r="C207" s="321" t="s">
        <v>1880</v>
      </c>
      <c r="D207" s="406" t="s">
        <v>1881</v>
      </c>
      <c r="E207" s="321">
        <v>1050</v>
      </c>
      <c r="F207" s="321"/>
      <c r="G207" s="323"/>
      <c r="H207" s="323"/>
      <c r="I207" s="331">
        <v>1382566.5</v>
      </c>
      <c r="J207" s="330" t="s">
        <v>1878</v>
      </c>
      <c r="K207" s="321"/>
      <c r="L207" s="332" t="s">
        <v>1882</v>
      </c>
      <c r="M207" s="321"/>
      <c r="N207" s="321" t="s">
        <v>19</v>
      </c>
    </row>
    <row r="208" spans="1:14" s="7" customFormat="1" ht="81.75" customHeight="1">
      <c r="A208" s="348">
        <v>204</v>
      </c>
      <c r="B208" s="381" t="s">
        <v>915</v>
      </c>
      <c r="C208" s="321" t="s">
        <v>2700</v>
      </c>
      <c r="D208" s="406" t="s">
        <v>2701</v>
      </c>
      <c r="E208" s="321">
        <v>1050</v>
      </c>
      <c r="F208" s="321"/>
      <c r="G208" s="323"/>
      <c r="H208" s="323"/>
      <c r="I208" s="331">
        <v>1382566.5</v>
      </c>
      <c r="J208" s="330" t="s">
        <v>2702</v>
      </c>
      <c r="K208" s="321"/>
      <c r="L208" s="332" t="s">
        <v>2703</v>
      </c>
      <c r="M208" s="321"/>
      <c r="N208" s="321" t="s">
        <v>19</v>
      </c>
    </row>
    <row r="209" spans="1:14" s="7" customFormat="1" ht="81.75" customHeight="1">
      <c r="A209" s="347">
        <v>205</v>
      </c>
      <c r="B209" s="381" t="s">
        <v>915</v>
      </c>
      <c r="C209" s="321" t="s">
        <v>2704</v>
      </c>
      <c r="D209" s="406" t="s">
        <v>2705</v>
      </c>
      <c r="E209" s="321">
        <v>1050</v>
      </c>
      <c r="F209" s="321"/>
      <c r="G209" s="323"/>
      <c r="H209" s="323"/>
      <c r="I209" s="331">
        <v>1382566.5</v>
      </c>
      <c r="J209" s="330" t="s">
        <v>2707</v>
      </c>
      <c r="K209" s="321"/>
      <c r="L209" s="332" t="s">
        <v>2706</v>
      </c>
      <c r="M209" s="321"/>
      <c r="N209" s="321" t="s">
        <v>19</v>
      </c>
    </row>
    <row r="210" spans="1:14" s="7" customFormat="1" ht="82.5" customHeight="1">
      <c r="A210" s="348">
        <v>206</v>
      </c>
      <c r="B210" s="381" t="s">
        <v>915</v>
      </c>
      <c r="C210" s="321" t="s">
        <v>2505</v>
      </c>
      <c r="D210" s="406" t="s">
        <v>2506</v>
      </c>
      <c r="E210" s="321">
        <v>1050</v>
      </c>
      <c r="F210" s="321"/>
      <c r="G210" s="323"/>
      <c r="H210" s="323"/>
      <c r="I210" s="331">
        <v>1382566.5</v>
      </c>
      <c r="J210" s="330" t="s">
        <v>2508</v>
      </c>
      <c r="K210" s="321"/>
      <c r="L210" s="332" t="s">
        <v>2507</v>
      </c>
      <c r="M210" s="321"/>
      <c r="N210" s="321" t="s">
        <v>19</v>
      </c>
    </row>
    <row r="211" spans="1:14" s="7" customFormat="1" ht="38.25" customHeight="1">
      <c r="A211" s="347">
        <v>207</v>
      </c>
      <c r="B211" s="381" t="s">
        <v>915</v>
      </c>
      <c r="C211" s="321" t="s">
        <v>1883</v>
      </c>
      <c r="D211" s="406" t="s">
        <v>1884</v>
      </c>
      <c r="E211" s="321">
        <v>1050</v>
      </c>
      <c r="F211" s="321"/>
      <c r="G211" s="323"/>
      <c r="H211" s="323"/>
      <c r="I211" s="331">
        <v>1382566.5</v>
      </c>
      <c r="J211" s="330" t="s">
        <v>1885</v>
      </c>
      <c r="K211" s="321"/>
      <c r="L211" s="332" t="s">
        <v>1886</v>
      </c>
      <c r="M211" s="321"/>
      <c r="N211" s="321" t="s">
        <v>19</v>
      </c>
    </row>
    <row r="212" spans="1:14" s="7" customFormat="1" ht="66" customHeight="1">
      <c r="A212" s="348">
        <v>208</v>
      </c>
      <c r="B212" s="381" t="s">
        <v>915</v>
      </c>
      <c r="C212" s="321" t="s">
        <v>3143</v>
      </c>
      <c r="D212" s="406" t="s">
        <v>3144</v>
      </c>
      <c r="E212" s="321">
        <v>1050</v>
      </c>
      <c r="F212" s="321"/>
      <c r="G212" s="323"/>
      <c r="H212" s="323"/>
      <c r="I212" s="331">
        <v>298378.5</v>
      </c>
      <c r="J212" s="330" t="s">
        <v>3271</v>
      </c>
      <c r="K212" s="321"/>
      <c r="L212" s="332" t="s">
        <v>3270</v>
      </c>
      <c r="M212" s="321"/>
      <c r="N212" s="321" t="s">
        <v>19</v>
      </c>
    </row>
    <row r="213" spans="1:14" s="7" customFormat="1" ht="38.25" customHeight="1">
      <c r="A213" s="347">
        <v>209</v>
      </c>
      <c r="B213" s="381" t="s">
        <v>915</v>
      </c>
      <c r="C213" s="321" t="s">
        <v>2044</v>
      </c>
      <c r="D213" s="406" t="s">
        <v>2045</v>
      </c>
      <c r="E213" s="321">
        <v>1050</v>
      </c>
      <c r="F213" s="321"/>
      <c r="G213" s="323"/>
      <c r="H213" s="323"/>
      <c r="I213" s="331">
        <v>1382566.5</v>
      </c>
      <c r="J213" s="330" t="s">
        <v>2046</v>
      </c>
      <c r="K213" s="321"/>
      <c r="L213" s="332" t="s">
        <v>2047</v>
      </c>
      <c r="M213" s="321"/>
      <c r="N213" s="321" t="s">
        <v>19</v>
      </c>
    </row>
    <row r="214" spans="1:14" s="7" customFormat="1" ht="78.75" customHeight="1">
      <c r="A214" s="348">
        <v>210</v>
      </c>
      <c r="B214" s="381" t="s">
        <v>915</v>
      </c>
      <c r="C214" s="321" t="s">
        <v>2514</v>
      </c>
      <c r="D214" s="406" t="s">
        <v>2515</v>
      </c>
      <c r="E214" s="321">
        <v>1050</v>
      </c>
      <c r="F214" s="321"/>
      <c r="G214" s="323"/>
      <c r="H214" s="323"/>
      <c r="I214" s="331">
        <v>1382566.5</v>
      </c>
      <c r="J214" s="330" t="s">
        <v>2517</v>
      </c>
      <c r="K214" s="321"/>
      <c r="L214" s="332" t="s">
        <v>2516</v>
      </c>
      <c r="M214" s="321"/>
      <c r="N214" s="321" t="s">
        <v>19</v>
      </c>
    </row>
    <row r="215" spans="1:14" s="7" customFormat="1" ht="40.5" customHeight="1">
      <c r="A215" s="347">
        <v>211</v>
      </c>
      <c r="B215" s="381" t="s">
        <v>915</v>
      </c>
      <c r="C215" s="321" t="s">
        <v>2110</v>
      </c>
      <c r="D215" s="406" t="s">
        <v>2111</v>
      </c>
      <c r="E215" s="321">
        <v>1050</v>
      </c>
      <c r="F215" s="321"/>
      <c r="G215" s="323"/>
      <c r="H215" s="323"/>
      <c r="I215" s="331">
        <v>1382566.5</v>
      </c>
      <c r="J215" s="330" t="s">
        <v>2112</v>
      </c>
      <c r="K215" s="321"/>
      <c r="L215" s="332" t="s">
        <v>2113</v>
      </c>
      <c r="M215" s="321"/>
      <c r="N215" s="321" t="s">
        <v>19</v>
      </c>
    </row>
    <row r="216" spans="1:14" s="7" customFormat="1" ht="36" customHeight="1">
      <c r="A216" s="348">
        <v>212</v>
      </c>
      <c r="B216" s="381" t="s">
        <v>915</v>
      </c>
      <c r="C216" s="321" t="s">
        <v>2014</v>
      </c>
      <c r="D216" s="406" t="s">
        <v>2015</v>
      </c>
      <c r="E216" s="321">
        <v>1050</v>
      </c>
      <c r="F216" s="321"/>
      <c r="G216" s="323"/>
      <c r="H216" s="323"/>
      <c r="I216" s="331">
        <v>1382566.5</v>
      </c>
      <c r="J216" s="330" t="s">
        <v>2016</v>
      </c>
      <c r="K216" s="321"/>
      <c r="L216" s="332" t="s">
        <v>2017</v>
      </c>
      <c r="M216" s="321"/>
      <c r="N216" s="321" t="s">
        <v>19</v>
      </c>
    </row>
    <row r="217" spans="1:14" s="7" customFormat="1" ht="72.75" customHeight="1">
      <c r="A217" s="347">
        <v>213</v>
      </c>
      <c r="B217" s="381" t="s">
        <v>915</v>
      </c>
      <c r="C217" s="321" t="s">
        <v>2692</v>
      </c>
      <c r="D217" s="406" t="s">
        <v>2693</v>
      </c>
      <c r="E217" s="321">
        <v>1050</v>
      </c>
      <c r="F217" s="321"/>
      <c r="G217" s="323"/>
      <c r="H217" s="323"/>
      <c r="I217" s="331">
        <v>1382566.5</v>
      </c>
      <c r="J217" s="330" t="s">
        <v>2695</v>
      </c>
      <c r="K217" s="321"/>
      <c r="L217" s="332" t="s">
        <v>2694</v>
      </c>
      <c r="M217" s="321"/>
      <c r="N217" s="321" t="s">
        <v>19</v>
      </c>
    </row>
    <row r="218" spans="1:14" s="7" customFormat="1" ht="42.75" customHeight="1">
      <c r="A218" s="348">
        <v>214</v>
      </c>
      <c r="B218" s="381" t="s">
        <v>915</v>
      </c>
      <c r="C218" s="321" t="s">
        <v>2029</v>
      </c>
      <c r="D218" s="406" t="s">
        <v>2030</v>
      </c>
      <c r="E218" s="321">
        <v>1050</v>
      </c>
      <c r="F218" s="321"/>
      <c r="G218" s="323"/>
      <c r="H218" s="323"/>
      <c r="I218" s="331">
        <v>1382566.5</v>
      </c>
      <c r="J218" s="330" t="s">
        <v>2031</v>
      </c>
      <c r="K218" s="321"/>
      <c r="L218" s="332" t="s">
        <v>2032</v>
      </c>
      <c r="M218" s="321"/>
      <c r="N218" s="321" t="s">
        <v>19</v>
      </c>
    </row>
    <row r="219" spans="1:14" s="7" customFormat="1" ht="94.5" customHeight="1">
      <c r="A219" s="347">
        <v>215</v>
      </c>
      <c r="B219" s="381" t="s">
        <v>915</v>
      </c>
      <c r="C219" s="321" t="s">
        <v>2769</v>
      </c>
      <c r="D219" s="406" t="s">
        <v>2770</v>
      </c>
      <c r="E219" s="321">
        <v>1050</v>
      </c>
      <c r="F219" s="321"/>
      <c r="G219" s="323"/>
      <c r="H219" s="323"/>
      <c r="I219" s="331">
        <v>291868.79999999999</v>
      </c>
      <c r="J219" s="520" t="s">
        <v>2771</v>
      </c>
      <c r="K219" s="321"/>
      <c r="L219" s="332" t="s">
        <v>2772</v>
      </c>
      <c r="M219" s="321"/>
      <c r="N219" s="321" t="s">
        <v>19</v>
      </c>
    </row>
    <row r="220" spans="1:14" s="7" customFormat="1" ht="39" customHeight="1">
      <c r="A220" s="348">
        <v>216</v>
      </c>
      <c r="B220" s="381" t="s">
        <v>915</v>
      </c>
      <c r="C220" s="321" t="s">
        <v>2114</v>
      </c>
      <c r="D220" s="406" t="s">
        <v>2115</v>
      </c>
      <c r="E220" s="321">
        <v>1050</v>
      </c>
      <c r="F220" s="321"/>
      <c r="G220" s="323"/>
      <c r="H220" s="323"/>
      <c r="I220" s="331">
        <v>1382566.5</v>
      </c>
      <c r="J220" s="330" t="s">
        <v>2117</v>
      </c>
      <c r="K220" s="321"/>
      <c r="L220" s="332" t="s">
        <v>2116</v>
      </c>
      <c r="M220" s="321"/>
      <c r="N220" s="321" t="s">
        <v>19</v>
      </c>
    </row>
    <row r="221" spans="1:14" s="7" customFormat="1" ht="42.75" customHeight="1">
      <c r="A221" s="347">
        <v>217</v>
      </c>
      <c r="B221" s="381" t="s">
        <v>915</v>
      </c>
      <c r="C221" s="321" t="s">
        <v>2160</v>
      </c>
      <c r="D221" s="406" t="s">
        <v>2161</v>
      </c>
      <c r="E221" s="321">
        <v>1050</v>
      </c>
      <c r="F221" s="321"/>
      <c r="G221" s="323"/>
      <c r="H221" s="323"/>
      <c r="I221" s="331">
        <v>1348956</v>
      </c>
      <c r="J221" s="330" t="s">
        <v>2162</v>
      </c>
      <c r="K221" s="321"/>
      <c r="L221" s="332" t="s">
        <v>2163</v>
      </c>
      <c r="M221" s="321"/>
      <c r="N221" s="321" t="s">
        <v>19</v>
      </c>
    </row>
    <row r="222" spans="1:14" s="7" customFormat="1" ht="78.75" customHeight="1">
      <c r="A222" s="348">
        <v>218</v>
      </c>
      <c r="B222" s="381" t="s">
        <v>915</v>
      </c>
      <c r="C222" s="321" t="s">
        <v>2529</v>
      </c>
      <c r="D222" s="406" t="s">
        <v>2530</v>
      </c>
      <c r="E222" s="321">
        <v>460</v>
      </c>
      <c r="F222" s="321"/>
      <c r="G222" s="323"/>
      <c r="H222" s="323"/>
      <c r="I222" s="331">
        <v>1348956</v>
      </c>
      <c r="J222" s="330" t="s">
        <v>2273</v>
      </c>
      <c r="K222" s="321"/>
      <c r="L222" s="332" t="s">
        <v>2531</v>
      </c>
      <c r="M222" s="321"/>
      <c r="N222" s="321" t="s">
        <v>19</v>
      </c>
    </row>
    <row r="223" spans="1:14" s="7" customFormat="1" ht="78.75" customHeight="1">
      <c r="A223" s="347">
        <v>219</v>
      </c>
      <c r="B223" s="381" t="s">
        <v>915</v>
      </c>
      <c r="C223" s="321" t="s">
        <v>2532</v>
      </c>
      <c r="D223" s="406" t="s">
        <v>2533</v>
      </c>
      <c r="E223" s="321">
        <v>4</v>
      </c>
      <c r="F223" s="321"/>
      <c r="G223" s="323"/>
      <c r="H223" s="323"/>
      <c r="I223" s="331">
        <v>1348956</v>
      </c>
      <c r="J223" s="330" t="s">
        <v>2535</v>
      </c>
      <c r="K223" s="321"/>
      <c r="L223" s="332" t="s">
        <v>2534</v>
      </c>
      <c r="M223" s="321"/>
      <c r="N223" s="321" t="s">
        <v>19</v>
      </c>
    </row>
    <row r="224" spans="1:14" s="7" customFormat="1" ht="78.75" customHeight="1">
      <c r="A224" s="348">
        <v>220</v>
      </c>
      <c r="B224" s="381" t="s">
        <v>915</v>
      </c>
      <c r="C224" s="321" t="s">
        <v>3145</v>
      </c>
      <c r="D224" s="406" t="s">
        <v>3146</v>
      </c>
      <c r="E224" s="321">
        <v>1050</v>
      </c>
      <c r="F224" s="321"/>
      <c r="G224" s="323"/>
      <c r="H224" s="323"/>
      <c r="I224" s="331">
        <v>287595</v>
      </c>
      <c r="J224" s="330">
        <v>43508</v>
      </c>
      <c r="K224" s="321"/>
      <c r="L224" s="332" t="s">
        <v>3272</v>
      </c>
      <c r="M224" s="321"/>
      <c r="N224" s="321" t="s">
        <v>19</v>
      </c>
    </row>
    <row r="225" spans="1:30" s="7" customFormat="1" ht="78.75" customHeight="1">
      <c r="A225" s="347">
        <v>221</v>
      </c>
      <c r="B225" s="381" t="s">
        <v>915</v>
      </c>
      <c r="C225" s="321" t="s">
        <v>2527</v>
      </c>
      <c r="D225" s="406" t="s">
        <v>2528</v>
      </c>
      <c r="E225" s="321">
        <v>1050</v>
      </c>
      <c r="F225" s="321"/>
      <c r="G225" s="323"/>
      <c r="H225" s="323"/>
      <c r="I225" s="331">
        <v>1348956</v>
      </c>
      <c r="J225" s="330" t="s">
        <v>2517</v>
      </c>
      <c r="K225" s="321"/>
      <c r="L225" s="332" t="s">
        <v>2526</v>
      </c>
      <c r="M225" s="321"/>
      <c r="N225" s="321" t="s">
        <v>19</v>
      </c>
    </row>
    <row r="226" spans="1:30" s="4" customFormat="1" ht="72" customHeight="1">
      <c r="A226" s="348">
        <v>222</v>
      </c>
      <c r="B226" s="381" t="s">
        <v>915</v>
      </c>
      <c r="C226" s="321" t="s">
        <v>1184</v>
      </c>
      <c r="D226" s="358" t="s">
        <v>1185</v>
      </c>
      <c r="E226" s="321">
        <v>510</v>
      </c>
      <c r="F226" s="321"/>
      <c r="G226" s="323"/>
      <c r="H226" s="323"/>
      <c r="I226" s="321">
        <v>141489.29999999999</v>
      </c>
      <c r="J226" s="321" t="s">
        <v>1186</v>
      </c>
      <c r="K226" s="321"/>
      <c r="L226" s="332" t="s">
        <v>1187</v>
      </c>
      <c r="M226" s="321"/>
      <c r="N226" s="321" t="s">
        <v>19</v>
      </c>
      <c r="O226" s="7"/>
      <c r="P226" s="7"/>
      <c r="Q226" s="7"/>
      <c r="R226" s="7"/>
      <c r="S226" s="7"/>
      <c r="T226" s="7"/>
      <c r="U226" s="7"/>
      <c r="V226" s="7"/>
      <c r="W226" s="7"/>
      <c r="X226" s="7"/>
      <c r="Y226" s="7"/>
      <c r="Z226" s="7"/>
      <c r="AA226" s="7"/>
      <c r="AB226" s="7"/>
      <c r="AC226" s="7"/>
      <c r="AD226" s="7"/>
    </row>
    <row r="227" spans="1:30" s="7" customFormat="1" ht="40.5" customHeight="1">
      <c r="A227" s="347">
        <v>223</v>
      </c>
      <c r="B227" s="381" t="s">
        <v>915</v>
      </c>
      <c r="C227" s="321" t="s">
        <v>1728</v>
      </c>
      <c r="D227" s="406" t="s">
        <v>1727</v>
      </c>
      <c r="E227" s="321">
        <v>397</v>
      </c>
      <c r="F227" s="321"/>
      <c r="G227" s="323"/>
      <c r="H227" s="323"/>
      <c r="I227" s="331">
        <v>356716.41</v>
      </c>
      <c r="J227" s="321" t="s">
        <v>1731</v>
      </c>
      <c r="K227" s="321"/>
      <c r="L227" s="332" t="s">
        <v>1730</v>
      </c>
      <c r="M227" s="321"/>
      <c r="N227" s="321" t="s">
        <v>19</v>
      </c>
    </row>
    <row r="228" spans="1:30" s="7" customFormat="1" ht="67.5" customHeight="1">
      <c r="A228" s="348">
        <v>224</v>
      </c>
      <c r="B228" s="381" t="s">
        <v>915</v>
      </c>
      <c r="C228" s="321" t="s">
        <v>3147</v>
      </c>
      <c r="D228" s="406" t="s">
        <v>3148</v>
      </c>
      <c r="E228" s="321">
        <v>386</v>
      </c>
      <c r="F228" s="321"/>
      <c r="G228" s="323"/>
      <c r="H228" s="323"/>
      <c r="I228" s="331">
        <v>54580.4</v>
      </c>
      <c r="J228" s="330">
        <v>43703</v>
      </c>
      <c r="K228" s="321"/>
      <c r="L228" s="332" t="s">
        <v>3273</v>
      </c>
      <c r="M228" s="321"/>
      <c r="N228" s="321" t="s">
        <v>19</v>
      </c>
    </row>
    <row r="229" spans="1:30" s="7" customFormat="1" ht="69" customHeight="1">
      <c r="A229" s="347">
        <v>225</v>
      </c>
      <c r="B229" s="381" t="s">
        <v>915</v>
      </c>
      <c r="C229" s="321" t="s">
        <v>3159</v>
      </c>
      <c r="D229" s="406" t="s">
        <v>3160</v>
      </c>
      <c r="E229" s="321">
        <v>400</v>
      </c>
      <c r="F229" s="321"/>
      <c r="G229" s="323"/>
      <c r="H229" s="323"/>
      <c r="I229" s="331">
        <v>58980</v>
      </c>
      <c r="J229" s="330" t="s">
        <v>3162</v>
      </c>
      <c r="K229" s="321"/>
      <c r="L229" s="332" t="s">
        <v>3161</v>
      </c>
      <c r="M229" s="321"/>
      <c r="N229" s="321" t="s">
        <v>19</v>
      </c>
    </row>
    <row r="230" spans="1:30" s="7" customFormat="1" ht="53.25" customHeight="1">
      <c r="A230" s="348">
        <v>226</v>
      </c>
      <c r="B230" s="381" t="s">
        <v>915</v>
      </c>
      <c r="C230" s="321" t="s">
        <v>1805</v>
      </c>
      <c r="D230" s="406" t="s">
        <v>1807</v>
      </c>
      <c r="E230" s="321">
        <v>1272</v>
      </c>
      <c r="F230" s="321"/>
      <c r="G230" s="323"/>
      <c r="H230" s="323"/>
      <c r="I230" s="331">
        <v>1326288.96</v>
      </c>
      <c r="J230" s="321" t="s">
        <v>1809</v>
      </c>
      <c r="K230" s="321"/>
      <c r="L230" s="332" t="s">
        <v>1810</v>
      </c>
      <c r="M230" s="321"/>
      <c r="N230" s="321" t="s">
        <v>19</v>
      </c>
    </row>
    <row r="231" spans="1:30" s="7" customFormat="1" ht="47.25" customHeight="1">
      <c r="A231" s="347">
        <v>227</v>
      </c>
      <c r="B231" s="381" t="s">
        <v>915</v>
      </c>
      <c r="C231" s="321" t="s">
        <v>1806</v>
      </c>
      <c r="D231" s="406" t="s">
        <v>1808</v>
      </c>
      <c r="E231" s="321">
        <v>14212</v>
      </c>
      <c r="F231" s="321"/>
      <c r="G231" s="323"/>
      <c r="H231" s="323"/>
      <c r="I231" s="172">
        <v>14818568.16</v>
      </c>
      <c r="J231" s="321" t="s">
        <v>1809</v>
      </c>
      <c r="K231" s="321"/>
      <c r="L231" s="332" t="s">
        <v>2486</v>
      </c>
      <c r="M231" s="321"/>
      <c r="N231" s="321" t="s">
        <v>19</v>
      </c>
    </row>
    <row r="232" spans="1:30" s="7" customFormat="1" ht="48" customHeight="1">
      <c r="A232" s="348">
        <v>228</v>
      </c>
      <c r="B232" s="381" t="s">
        <v>915</v>
      </c>
      <c r="C232" s="321" t="s">
        <v>2482</v>
      </c>
      <c r="D232" s="406" t="s">
        <v>2483</v>
      </c>
      <c r="E232" s="321">
        <v>108.45</v>
      </c>
      <c r="F232" s="321"/>
      <c r="G232" s="323"/>
      <c r="H232" s="323"/>
      <c r="I232" s="331">
        <v>111699.16</v>
      </c>
      <c r="J232" s="330">
        <v>39975</v>
      </c>
      <c r="K232" s="321"/>
      <c r="L232" s="332"/>
      <c r="M232" s="321"/>
      <c r="N232" s="321" t="s">
        <v>19</v>
      </c>
    </row>
    <row r="233" spans="1:30" s="7" customFormat="1" ht="48" customHeight="1">
      <c r="A233" s="347">
        <v>229</v>
      </c>
      <c r="B233" s="381" t="s">
        <v>915</v>
      </c>
      <c r="C233" s="321" t="s">
        <v>1545</v>
      </c>
      <c r="D233" s="406" t="s">
        <v>2479</v>
      </c>
      <c r="E233" s="321">
        <v>72.099999999999994</v>
      </c>
      <c r="F233" s="321"/>
      <c r="G233" s="323"/>
      <c r="H233" s="323"/>
      <c r="I233" s="331">
        <v>74252.179999999993</v>
      </c>
      <c r="J233" s="321" t="s">
        <v>1547</v>
      </c>
      <c r="K233" s="321"/>
      <c r="L233" s="332" t="s">
        <v>2480</v>
      </c>
      <c r="M233" s="321"/>
      <c r="N233" s="321" t="s">
        <v>19</v>
      </c>
    </row>
    <row r="234" spans="1:30" s="7" customFormat="1" ht="48" customHeight="1">
      <c r="A234" s="348">
        <v>230</v>
      </c>
      <c r="B234" s="381" t="s">
        <v>915</v>
      </c>
      <c r="C234" s="321" t="s">
        <v>1545</v>
      </c>
      <c r="D234" s="406" t="s">
        <v>2481</v>
      </c>
      <c r="E234" s="321">
        <v>10.5</v>
      </c>
      <c r="F234" s="321"/>
      <c r="G234" s="323"/>
      <c r="H234" s="323"/>
      <c r="I234" s="331">
        <v>10815.74</v>
      </c>
      <c r="J234" s="321" t="s">
        <v>1547</v>
      </c>
      <c r="K234" s="321"/>
      <c r="L234" s="332" t="s">
        <v>2485</v>
      </c>
      <c r="M234" s="321"/>
      <c r="N234" s="321" t="s">
        <v>19</v>
      </c>
    </row>
    <row r="235" spans="1:30" s="7" customFormat="1" ht="51" customHeight="1">
      <c r="A235" s="347">
        <v>231</v>
      </c>
      <c r="B235" s="381" t="s">
        <v>915</v>
      </c>
      <c r="C235" s="321" t="s">
        <v>1544</v>
      </c>
      <c r="D235" s="406" t="s">
        <v>2477</v>
      </c>
      <c r="E235" s="321">
        <v>96</v>
      </c>
      <c r="F235" s="321"/>
      <c r="G235" s="323"/>
      <c r="H235" s="323"/>
      <c r="I235" s="331">
        <v>98862.720000000001</v>
      </c>
      <c r="J235" s="321" t="s">
        <v>1546</v>
      </c>
      <c r="K235" s="321"/>
      <c r="L235" s="332" t="s">
        <v>2478</v>
      </c>
      <c r="M235" s="321"/>
      <c r="N235" s="321" t="s">
        <v>19</v>
      </c>
    </row>
    <row r="236" spans="1:30" s="7" customFormat="1" ht="51" customHeight="1">
      <c r="A236" s="348">
        <v>232</v>
      </c>
      <c r="B236" s="381" t="s">
        <v>915</v>
      </c>
      <c r="C236" s="321" t="s">
        <v>1544</v>
      </c>
      <c r="D236" s="406" t="s">
        <v>1548</v>
      </c>
      <c r="E236" s="321">
        <v>13</v>
      </c>
      <c r="F236" s="321"/>
      <c r="G236" s="323"/>
      <c r="H236" s="323"/>
      <c r="I236" s="331">
        <v>13390.78</v>
      </c>
      <c r="J236" s="321" t="s">
        <v>1546</v>
      </c>
      <c r="K236" s="321"/>
      <c r="L236" s="332" t="s">
        <v>2484</v>
      </c>
      <c r="M236" s="321"/>
      <c r="N236" s="321" t="s">
        <v>19</v>
      </c>
    </row>
    <row r="237" spans="1:30" s="7" customFormat="1" ht="48" customHeight="1">
      <c r="A237" s="347">
        <v>233</v>
      </c>
      <c r="B237" s="381" t="s">
        <v>915</v>
      </c>
      <c r="C237" s="321" t="s">
        <v>2170</v>
      </c>
      <c r="D237" s="355" t="s">
        <v>2177</v>
      </c>
      <c r="E237" s="321">
        <v>71</v>
      </c>
      <c r="F237" s="321"/>
      <c r="G237" s="321"/>
      <c r="H237" s="321"/>
      <c r="I237" s="521">
        <v>73116.509999999995</v>
      </c>
      <c r="J237" s="321" t="s">
        <v>2168</v>
      </c>
      <c r="K237" s="361"/>
      <c r="L237" s="324" t="s">
        <v>2178</v>
      </c>
      <c r="M237" s="321"/>
      <c r="N237" s="321" t="s">
        <v>19</v>
      </c>
    </row>
    <row r="238" spans="1:30" s="7" customFormat="1" ht="44.25" customHeight="1">
      <c r="A238" s="348">
        <v>234</v>
      </c>
      <c r="B238" s="381" t="s">
        <v>915</v>
      </c>
      <c r="C238" s="321" t="s">
        <v>2170</v>
      </c>
      <c r="D238" s="355" t="s">
        <v>2179</v>
      </c>
      <c r="E238" s="321">
        <v>12</v>
      </c>
      <c r="F238" s="321"/>
      <c r="G238" s="323"/>
      <c r="H238" s="323"/>
      <c r="I238" s="522">
        <v>12360</v>
      </c>
      <c r="J238" s="321" t="s">
        <v>2168</v>
      </c>
      <c r="K238" s="321"/>
      <c r="L238" s="324" t="s">
        <v>2180</v>
      </c>
      <c r="M238" s="321"/>
      <c r="N238" s="321" t="s">
        <v>19</v>
      </c>
    </row>
    <row r="239" spans="1:30" s="7" customFormat="1" ht="44.25" customHeight="1">
      <c r="A239" s="347">
        <v>235</v>
      </c>
      <c r="B239" s="381" t="s">
        <v>915</v>
      </c>
      <c r="C239" s="321" t="s">
        <v>2426</v>
      </c>
      <c r="D239" s="355" t="s">
        <v>2427</v>
      </c>
      <c r="E239" s="321">
        <v>315</v>
      </c>
      <c r="F239" s="321"/>
      <c r="G239" s="323"/>
      <c r="H239" s="323"/>
      <c r="I239" s="356">
        <v>374919.3</v>
      </c>
      <c r="J239" s="321" t="s">
        <v>2428</v>
      </c>
      <c r="K239" s="321"/>
      <c r="L239" s="324" t="s">
        <v>2429</v>
      </c>
      <c r="M239" s="321"/>
      <c r="N239" s="321" t="s">
        <v>19</v>
      </c>
    </row>
    <row r="240" spans="1:30" s="7" customFormat="1" ht="52.5" customHeight="1">
      <c r="A240" s="348">
        <v>236</v>
      </c>
      <c r="B240" s="381" t="s">
        <v>915</v>
      </c>
      <c r="C240" s="321" t="s">
        <v>2430</v>
      </c>
      <c r="D240" s="355" t="s">
        <v>2431</v>
      </c>
      <c r="E240" s="321">
        <v>747</v>
      </c>
      <c r="F240" s="321"/>
      <c r="G240" s="323"/>
      <c r="H240" s="323"/>
      <c r="I240" s="356">
        <v>959685.84</v>
      </c>
      <c r="J240" s="330">
        <v>43147</v>
      </c>
      <c r="K240" s="321"/>
      <c r="L240" s="324" t="s">
        <v>2490</v>
      </c>
      <c r="M240" s="321"/>
      <c r="N240" s="321" t="s">
        <v>19</v>
      </c>
    </row>
    <row r="241" spans="1:30" s="7" customFormat="1" ht="44.25" customHeight="1">
      <c r="A241" s="347">
        <v>237</v>
      </c>
      <c r="B241" s="381" t="s">
        <v>915</v>
      </c>
      <c r="C241" s="321" t="s">
        <v>2475</v>
      </c>
      <c r="D241" s="355" t="s">
        <v>2476</v>
      </c>
      <c r="E241" s="321">
        <v>749</v>
      </c>
      <c r="F241" s="321"/>
      <c r="G241" s="323"/>
      <c r="H241" s="323"/>
      <c r="I241" s="356">
        <v>985968.62</v>
      </c>
      <c r="J241" s="321" t="s">
        <v>2488</v>
      </c>
      <c r="K241" s="321"/>
      <c r="L241" s="324" t="s">
        <v>2487</v>
      </c>
      <c r="M241" s="321"/>
      <c r="N241" s="321" t="s">
        <v>19</v>
      </c>
    </row>
    <row r="242" spans="1:30" s="7" customFormat="1" ht="44.25" customHeight="1">
      <c r="A242" s="348">
        <v>238</v>
      </c>
      <c r="B242" s="381" t="s">
        <v>915</v>
      </c>
      <c r="C242" s="321" t="s">
        <v>2433</v>
      </c>
      <c r="D242" s="355" t="s">
        <v>2432</v>
      </c>
      <c r="E242" s="321">
        <v>281</v>
      </c>
      <c r="F242" s="321"/>
      <c r="G242" s="323"/>
      <c r="H242" s="323"/>
      <c r="I242" s="356">
        <v>370040.47</v>
      </c>
      <c r="J242" s="330">
        <v>43147</v>
      </c>
      <c r="K242" s="321"/>
      <c r="L242" s="324" t="s">
        <v>2489</v>
      </c>
      <c r="M242" s="321"/>
      <c r="N242" s="321" t="s">
        <v>19</v>
      </c>
    </row>
    <row r="243" spans="1:30" s="7" customFormat="1" ht="70.5" customHeight="1">
      <c r="A243" s="347">
        <v>239</v>
      </c>
      <c r="B243" s="381" t="s">
        <v>915</v>
      </c>
      <c r="C243" s="321" t="s">
        <v>2562</v>
      </c>
      <c r="D243" s="355" t="s">
        <v>2590</v>
      </c>
      <c r="E243" s="321">
        <v>672</v>
      </c>
      <c r="F243" s="321"/>
      <c r="G243" s="323"/>
      <c r="I243" s="323">
        <v>814497.6</v>
      </c>
      <c r="J243" s="330" t="s">
        <v>2563</v>
      </c>
      <c r="K243" s="321"/>
      <c r="L243" s="324" t="s">
        <v>2716</v>
      </c>
      <c r="M243" s="321"/>
      <c r="N243" s="321" t="s">
        <v>19</v>
      </c>
    </row>
    <row r="244" spans="1:30" s="7" customFormat="1" ht="76.5" customHeight="1">
      <c r="A244" s="348">
        <v>240</v>
      </c>
      <c r="B244" s="381" t="s">
        <v>915</v>
      </c>
      <c r="C244" s="321" t="s">
        <v>2562</v>
      </c>
      <c r="D244" s="355" t="s">
        <v>2591</v>
      </c>
      <c r="E244" s="321">
        <v>282</v>
      </c>
      <c r="F244" s="321"/>
      <c r="G244" s="323"/>
      <c r="H244" s="323"/>
      <c r="I244" s="356">
        <v>529395.78</v>
      </c>
      <c r="J244" s="330" t="s">
        <v>2020</v>
      </c>
      <c r="K244" s="321"/>
      <c r="L244" s="324" t="s">
        <v>2717</v>
      </c>
      <c r="M244" s="321"/>
      <c r="N244" s="321" t="s">
        <v>19</v>
      </c>
    </row>
    <row r="245" spans="1:30" s="7" customFormat="1" ht="69.75" customHeight="1">
      <c r="A245" s="347">
        <v>241</v>
      </c>
      <c r="B245" s="381" t="s">
        <v>915</v>
      </c>
      <c r="C245" s="321" t="s">
        <v>2758</v>
      </c>
      <c r="D245" s="355" t="s">
        <v>2759</v>
      </c>
      <c r="E245" s="371">
        <v>1485</v>
      </c>
      <c r="F245" s="321"/>
      <c r="G245" s="323"/>
      <c r="H245" s="323"/>
      <c r="I245" s="356">
        <v>519868.8</v>
      </c>
      <c r="J245" s="425" t="s">
        <v>2020</v>
      </c>
      <c r="K245" s="321"/>
      <c r="L245" s="324" t="s">
        <v>2760</v>
      </c>
      <c r="M245" s="321"/>
      <c r="N245" s="321" t="s">
        <v>19</v>
      </c>
    </row>
    <row r="246" spans="1:30" s="7" customFormat="1" ht="69.75" customHeight="1">
      <c r="A246" s="348">
        <v>242</v>
      </c>
      <c r="B246" s="381" t="s">
        <v>915</v>
      </c>
      <c r="C246" s="321" t="s">
        <v>3150</v>
      </c>
      <c r="D246" s="355" t="s">
        <v>3149</v>
      </c>
      <c r="E246" s="371">
        <v>1018</v>
      </c>
      <c r="F246" s="321"/>
      <c r="G246" s="323"/>
      <c r="H246" s="323"/>
      <c r="I246" s="356">
        <v>122099.51</v>
      </c>
      <c r="J246" s="425">
        <v>43633</v>
      </c>
      <c r="K246" s="321"/>
      <c r="L246" s="324" t="s">
        <v>3274</v>
      </c>
      <c r="M246" s="321"/>
      <c r="N246" s="321" t="s">
        <v>19</v>
      </c>
    </row>
    <row r="247" spans="1:30" s="7" customFormat="1" ht="69.75" customHeight="1">
      <c r="A247" s="347">
        <v>243</v>
      </c>
      <c r="B247" s="381" t="s">
        <v>3286</v>
      </c>
      <c r="C247" s="321" t="s">
        <v>3283</v>
      </c>
      <c r="D247" s="355" t="s">
        <v>3284</v>
      </c>
      <c r="E247" s="371">
        <v>813</v>
      </c>
      <c r="F247" s="321"/>
      <c r="G247" s="323"/>
      <c r="H247" s="323"/>
      <c r="I247" s="356">
        <v>303175.83</v>
      </c>
      <c r="J247" s="425">
        <v>40066</v>
      </c>
      <c r="K247" s="321"/>
      <c r="L247" s="324" t="s">
        <v>3285</v>
      </c>
      <c r="M247" s="321"/>
      <c r="N247" s="321" t="s">
        <v>19</v>
      </c>
    </row>
    <row r="248" spans="1:30" s="4" customFormat="1" ht="46.5" customHeight="1">
      <c r="A248" s="348">
        <v>244</v>
      </c>
      <c r="B248" s="385" t="s">
        <v>53</v>
      </c>
      <c r="C248" s="321" t="s">
        <v>1161</v>
      </c>
      <c r="D248" s="358" t="s">
        <v>1165</v>
      </c>
      <c r="E248" s="321">
        <v>50.6</v>
      </c>
      <c r="F248" s="321"/>
      <c r="G248" s="323">
        <v>67477</v>
      </c>
      <c r="H248" s="323">
        <v>67477</v>
      </c>
      <c r="I248" s="321"/>
      <c r="J248" s="321" t="s">
        <v>1162</v>
      </c>
      <c r="K248" s="321"/>
      <c r="L248" s="361" t="s">
        <v>1166</v>
      </c>
      <c r="M248" s="321"/>
      <c r="N248" s="321" t="s">
        <v>19</v>
      </c>
      <c r="O248" s="7"/>
      <c r="P248" s="7"/>
      <c r="Q248" s="7"/>
      <c r="R248" s="7"/>
      <c r="S248" s="7"/>
      <c r="T248" s="7"/>
      <c r="U248" s="7"/>
      <c r="V248" s="7"/>
      <c r="W248" s="7"/>
      <c r="X248" s="7"/>
      <c r="Y248" s="7"/>
      <c r="Z248" s="7"/>
      <c r="AA248" s="7"/>
      <c r="AB248" s="7"/>
      <c r="AC248" s="7"/>
      <c r="AD248" s="7"/>
    </row>
    <row r="249" spans="1:30" s="4" customFormat="1" ht="81.75" customHeight="1">
      <c r="A249" s="347">
        <v>245</v>
      </c>
      <c r="B249" s="385" t="s">
        <v>133</v>
      </c>
      <c r="C249" s="321" t="s">
        <v>2033</v>
      </c>
      <c r="D249" s="355" t="s">
        <v>2593</v>
      </c>
      <c r="E249" s="321">
        <v>43.8</v>
      </c>
      <c r="F249" s="321">
        <v>1987</v>
      </c>
      <c r="G249" s="321">
        <v>40914.51</v>
      </c>
      <c r="H249" s="323">
        <v>9580.7199999999993</v>
      </c>
      <c r="I249" s="321">
        <v>865339.08</v>
      </c>
      <c r="J249" s="321" t="s">
        <v>63</v>
      </c>
      <c r="K249" s="321" t="s">
        <v>397</v>
      </c>
      <c r="L249" s="324" t="s">
        <v>2194</v>
      </c>
      <c r="M249" s="321" t="s">
        <v>397</v>
      </c>
      <c r="N249" s="321" t="s">
        <v>19</v>
      </c>
      <c r="O249" s="7"/>
      <c r="P249" s="7"/>
      <c r="Q249" s="7"/>
      <c r="R249" s="7"/>
      <c r="S249" s="7"/>
      <c r="T249" s="7"/>
      <c r="U249" s="7"/>
      <c r="V249" s="7"/>
      <c r="W249" s="7"/>
      <c r="X249" s="7"/>
      <c r="Y249" s="7"/>
      <c r="Z249" s="7"/>
      <c r="AA249" s="7"/>
      <c r="AB249" s="7"/>
      <c r="AC249" s="7"/>
      <c r="AD249" s="7"/>
    </row>
    <row r="250" spans="1:30" s="4" customFormat="1" ht="51" customHeight="1">
      <c r="A250" s="348">
        <v>246</v>
      </c>
      <c r="B250" s="385" t="s">
        <v>133</v>
      </c>
      <c r="C250" s="321" t="s">
        <v>136</v>
      </c>
      <c r="D250" s="355" t="s">
        <v>490</v>
      </c>
      <c r="E250" s="321">
        <v>40.700000000000003</v>
      </c>
      <c r="F250" s="321">
        <v>1969</v>
      </c>
      <c r="G250" s="321">
        <v>23466.54</v>
      </c>
      <c r="H250" s="323">
        <v>10410.92</v>
      </c>
      <c r="I250" s="321"/>
      <c r="J250" s="321" t="s">
        <v>63</v>
      </c>
      <c r="K250" s="321" t="s">
        <v>397</v>
      </c>
      <c r="L250" s="362" t="s">
        <v>350</v>
      </c>
      <c r="M250" s="321" t="s">
        <v>397</v>
      </c>
      <c r="N250" s="321" t="s">
        <v>19</v>
      </c>
      <c r="O250" s="7"/>
      <c r="P250" s="7"/>
      <c r="Q250" s="7"/>
      <c r="R250" s="7"/>
      <c r="S250" s="7"/>
      <c r="T250" s="7"/>
      <c r="U250" s="7"/>
      <c r="V250" s="7"/>
      <c r="W250" s="7"/>
      <c r="X250" s="7"/>
      <c r="Y250" s="7"/>
      <c r="Z250" s="7"/>
      <c r="AA250" s="7"/>
      <c r="AB250" s="7"/>
      <c r="AC250" s="7"/>
      <c r="AD250" s="7"/>
    </row>
    <row r="251" spans="1:30" s="4" customFormat="1" ht="74.25" customHeight="1">
      <c r="A251" s="347">
        <v>247</v>
      </c>
      <c r="B251" s="385" t="s">
        <v>133</v>
      </c>
      <c r="C251" s="321" t="s">
        <v>138</v>
      </c>
      <c r="D251" s="355" t="s">
        <v>2594</v>
      </c>
      <c r="E251" s="321">
        <v>46.8</v>
      </c>
      <c r="F251" s="321">
        <v>1983</v>
      </c>
      <c r="G251" s="321">
        <v>34178.22</v>
      </c>
      <c r="H251" s="323">
        <v>9555.7199999999993</v>
      </c>
      <c r="I251" s="378">
        <v>917651.59</v>
      </c>
      <c r="J251" s="321" t="s">
        <v>63</v>
      </c>
      <c r="K251" s="321" t="s">
        <v>397</v>
      </c>
      <c r="L251" s="324" t="s">
        <v>2198</v>
      </c>
      <c r="M251" s="321" t="s">
        <v>397</v>
      </c>
      <c r="N251" s="321" t="s">
        <v>19</v>
      </c>
      <c r="O251" s="7"/>
      <c r="P251" s="7"/>
      <c r="Q251" s="7"/>
      <c r="R251" s="7"/>
      <c r="S251" s="7"/>
      <c r="T251" s="7"/>
      <c r="U251" s="7"/>
      <c r="V251" s="7"/>
      <c r="W251" s="7"/>
      <c r="X251" s="7"/>
      <c r="Y251" s="7"/>
      <c r="Z251" s="7"/>
      <c r="AA251" s="7"/>
      <c r="AB251" s="7"/>
      <c r="AC251" s="7"/>
      <c r="AD251" s="7"/>
    </row>
    <row r="252" spans="1:30" s="4" customFormat="1" ht="67.5" customHeight="1">
      <c r="A252" s="348">
        <v>248</v>
      </c>
      <c r="B252" s="385" t="s">
        <v>133</v>
      </c>
      <c r="C252" s="321" t="s">
        <v>146</v>
      </c>
      <c r="D252" s="355" t="s">
        <v>2597</v>
      </c>
      <c r="E252" s="321">
        <v>39.1</v>
      </c>
      <c r="F252" s="321">
        <v>1975</v>
      </c>
      <c r="G252" s="321">
        <v>47548.91</v>
      </c>
      <c r="H252" s="323">
        <v>15327.62</v>
      </c>
      <c r="I252" s="378">
        <v>583877.17000000004</v>
      </c>
      <c r="J252" s="321" t="s">
        <v>63</v>
      </c>
      <c r="K252" s="321" t="s">
        <v>397</v>
      </c>
      <c r="L252" s="324" t="s">
        <v>2208</v>
      </c>
      <c r="M252" s="321" t="s">
        <v>397</v>
      </c>
      <c r="N252" s="321" t="s">
        <v>19</v>
      </c>
    </row>
    <row r="253" spans="1:30" s="4" customFormat="1" ht="67.5" customHeight="1">
      <c r="A253" s="347">
        <v>249</v>
      </c>
      <c r="B253" s="385" t="s">
        <v>133</v>
      </c>
      <c r="C253" s="321" t="s">
        <v>380</v>
      </c>
      <c r="D253" s="355" t="s">
        <v>2599</v>
      </c>
      <c r="E253" s="321">
        <v>48.1</v>
      </c>
      <c r="F253" s="321">
        <v>1970</v>
      </c>
      <c r="G253" s="321">
        <v>23500.63</v>
      </c>
      <c r="H253" s="323">
        <v>9704.25</v>
      </c>
      <c r="I253" s="378">
        <v>711122.91</v>
      </c>
      <c r="J253" s="321" t="s">
        <v>63</v>
      </c>
      <c r="K253" s="321" t="s">
        <v>397</v>
      </c>
      <c r="L253" s="324" t="s">
        <v>2211</v>
      </c>
      <c r="M253" s="321" t="s">
        <v>397</v>
      </c>
      <c r="N253" s="321" t="s">
        <v>19</v>
      </c>
    </row>
    <row r="254" spans="1:30" s="4" customFormat="1" ht="67.5" customHeight="1">
      <c r="A254" s="348">
        <v>250</v>
      </c>
      <c r="B254" s="385" t="s">
        <v>133</v>
      </c>
      <c r="C254" s="321" t="s">
        <v>364</v>
      </c>
      <c r="D254" s="355" t="s">
        <v>2600</v>
      </c>
      <c r="E254" s="321">
        <v>44.6</v>
      </c>
      <c r="F254" s="321">
        <v>1976</v>
      </c>
      <c r="G254" s="321">
        <v>34528.76</v>
      </c>
      <c r="H254" s="323">
        <v>12240.6</v>
      </c>
      <c r="I254" s="375">
        <v>505022.1</v>
      </c>
      <c r="J254" s="321" t="s">
        <v>63</v>
      </c>
      <c r="K254" s="321" t="s">
        <v>397</v>
      </c>
      <c r="L254" s="324" t="s">
        <v>2209</v>
      </c>
      <c r="M254" s="321" t="s">
        <v>397</v>
      </c>
      <c r="N254" s="321" t="s">
        <v>19</v>
      </c>
      <c r="O254" s="7"/>
      <c r="P254" s="7"/>
      <c r="Q254" s="7"/>
      <c r="R254" s="7"/>
      <c r="S254" s="7"/>
      <c r="T254" s="7"/>
      <c r="U254" s="7"/>
      <c r="V254" s="7"/>
      <c r="W254" s="7"/>
      <c r="X254" s="7"/>
      <c r="Y254" s="7"/>
      <c r="Z254" s="7"/>
      <c r="AA254" s="7"/>
      <c r="AB254" s="7"/>
      <c r="AC254" s="7"/>
      <c r="AD254" s="7"/>
    </row>
    <row r="255" spans="1:30" s="4" customFormat="1" ht="69.75" customHeight="1">
      <c r="A255" s="347">
        <v>251</v>
      </c>
      <c r="B255" s="385" t="s">
        <v>133</v>
      </c>
      <c r="C255" s="321" t="s">
        <v>365</v>
      </c>
      <c r="D255" s="355" t="s">
        <v>2601</v>
      </c>
      <c r="E255" s="321">
        <v>51</v>
      </c>
      <c r="F255" s="321">
        <v>1976</v>
      </c>
      <c r="G255" s="321">
        <v>301807.68</v>
      </c>
      <c r="H255" s="323">
        <v>16666.75</v>
      </c>
      <c r="I255" s="375">
        <v>597589.94999999995</v>
      </c>
      <c r="J255" s="321" t="s">
        <v>63</v>
      </c>
      <c r="K255" s="321" t="s">
        <v>397</v>
      </c>
      <c r="L255" s="324" t="s">
        <v>2210</v>
      </c>
      <c r="M255" s="321" t="s">
        <v>397</v>
      </c>
      <c r="N255" s="321" t="s">
        <v>19</v>
      </c>
    </row>
    <row r="256" spans="1:30" s="4" customFormat="1" ht="70.5" customHeight="1">
      <c r="A256" s="348">
        <v>252</v>
      </c>
      <c r="B256" s="385" t="s">
        <v>133</v>
      </c>
      <c r="C256" s="321" t="s">
        <v>378</v>
      </c>
      <c r="D256" s="355" t="s">
        <v>2602</v>
      </c>
      <c r="E256" s="321">
        <v>55.8</v>
      </c>
      <c r="F256" s="321">
        <v>1973</v>
      </c>
      <c r="G256" s="321">
        <v>304743.08</v>
      </c>
      <c r="H256" s="323">
        <v>26965.99</v>
      </c>
      <c r="I256" s="375">
        <v>833256.94</v>
      </c>
      <c r="J256" s="321" t="s">
        <v>63</v>
      </c>
      <c r="K256" s="321" t="s">
        <v>397</v>
      </c>
      <c r="L256" s="324" t="s">
        <v>2243</v>
      </c>
      <c r="M256" s="321" t="s">
        <v>397</v>
      </c>
      <c r="N256" s="321" t="s">
        <v>19</v>
      </c>
    </row>
    <row r="257" spans="1:30" s="4" customFormat="1" ht="45">
      <c r="A257" s="347">
        <v>253</v>
      </c>
      <c r="B257" s="385" t="s">
        <v>133</v>
      </c>
      <c r="C257" s="321" t="s">
        <v>367</v>
      </c>
      <c r="D257" s="178" t="s">
        <v>490</v>
      </c>
      <c r="E257" s="321">
        <v>40.200000000000003</v>
      </c>
      <c r="F257" s="321">
        <v>1972</v>
      </c>
      <c r="G257" s="321">
        <v>100315.5</v>
      </c>
      <c r="H257" s="323">
        <v>34909.96</v>
      </c>
      <c r="I257" s="175">
        <v>390527.6</v>
      </c>
      <c r="J257" s="321" t="s">
        <v>63</v>
      </c>
      <c r="K257" s="321" t="s">
        <v>397</v>
      </c>
      <c r="L257" s="362" t="s">
        <v>350</v>
      </c>
      <c r="M257" s="321" t="s">
        <v>397</v>
      </c>
      <c r="N257" s="321" t="s">
        <v>19</v>
      </c>
      <c r="O257" s="7"/>
      <c r="P257" s="7"/>
      <c r="Q257" s="7"/>
      <c r="R257" s="7"/>
      <c r="S257" s="7"/>
      <c r="T257" s="7"/>
      <c r="U257" s="7"/>
      <c r="V257" s="7"/>
      <c r="W257" s="7"/>
      <c r="X257" s="7"/>
      <c r="Y257" s="7"/>
      <c r="Z257" s="7"/>
      <c r="AA257" s="7"/>
      <c r="AB257" s="7"/>
      <c r="AC257" s="7"/>
      <c r="AD257" s="7"/>
    </row>
    <row r="258" spans="1:30" s="4" customFormat="1" ht="72" customHeight="1">
      <c r="A258" s="348">
        <v>254</v>
      </c>
      <c r="B258" s="385" t="s">
        <v>133</v>
      </c>
      <c r="C258" s="321" t="s">
        <v>369</v>
      </c>
      <c r="D258" s="355" t="s">
        <v>2603</v>
      </c>
      <c r="E258" s="321">
        <v>50.4</v>
      </c>
      <c r="F258" s="321">
        <v>1969</v>
      </c>
      <c r="G258" s="321">
        <v>292302.52</v>
      </c>
      <c r="H258" s="323">
        <v>11890.66</v>
      </c>
      <c r="I258" s="375">
        <v>743628.31</v>
      </c>
      <c r="J258" s="321" t="s">
        <v>63</v>
      </c>
      <c r="K258" s="321" t="s">
        <v>397</v>
      </c>
      <c r="L258" s="324" t="s">
        <v>2206</v>
      </c>
      <c r="M258" s="321" t="s">
        <v>397</v>
      </c>
      <c r="N258" s="321" t="s">
        <v>19</v>
      </c>
      <c r="O258" s="7"/>
      <c r="P258" s="7"/>
      <c r="Q258" s="7"/>
      <c r="R258" s="7"/>
      <c r="S258" s="7"/>
      <c r="T258" s="7"/>
      <c r="U258" s="7"/>
      <c r="V258" s="7"/>
      <c r="W258" s="7"/>
      <c r="X258" s="7"/>
      <c r="Y258" s="7"/>
      <c r="Z258" s="7"/>
      <c r="AA258" s="7"/>
      <c r="AB258" s="7"/>
      <c r="AC258" s="7"/>
      <c r="AD258" s="7"/>
    </row>
    <row r="259" spans="1:30" s="4" customFormat="1" ht="73.5" customHeight="1">
      <c r="A259" s="347">
        <v>255</v>
      </c>
      <c r="B259" s="355" t="s">
        <v>133</v>
      </c>
      <c r="C259" s="321" t="s">
        <v>562</v>
      </c>
      <c r="D259" s="178" t="s">
        <v>2244</v>
      </c>
      <c r="E259" s="321">
        <v>32.299999999999997</v>
      </c>
      <c r="F259" s="321">
        <v>1984</v>
      </c>
      <c r="G259" s="321"/>
      <c r="H259" s="323"/>
      <c r="I259" s="175">
        <v>631415.9</v>
      </c>
      <c r="J259" s="321" t="s">
        <v>2181</v>
      </c>
      <c r="K259" s="321" t="s">
        <v>397</v>
      </c>
      <c r="L259" s="324" t="s">
        <v>2212</v>
      </c>
      <c r="M259" s="321" t="s">
        <v>397</v>
      </c>
      <c r="N259" s="321" t="s">
        <v>19</v>
      </c>
    </row>
    <row r="260" spans="1:30" s="4" customFormat="1" ht="79.5" customHeight="1">
      <c r="A260" s="348">
        <v>256</v>
      </c>
      <c r="B260" s="381" t="s">
        <v>1180</v>
      </c>
      <c r="C260" s="321" t="s">
        <v>375</v>
      </c>
      <c r="D260" s="321" t="s">
        <v>416</v>
      </c>
      <c r="E260" s="321">
        <v>40.200000000000003</v>
      </c>
      <c r="F260" s="321">
        <v>2007</v>
      </c>
      <c r="G260" s="321">
        <v>571430</v>
      </c>
      <c r="H260" s="323">
        <v>21605.46</v>
      </c>
      <c r="I260" s="375">
        <v>816924.7</v>
      </c>
      <c r="J260" s="321" t="s">
        <v>1495</v>
      </c>
      <c r="K260" s="321" t="s">
        <v>397</v>
      </c>
      <c r="L260" s="370" t="s">
        <v>1489</v>
      </c>
      <c r="M260" s="321" t="s">
        <v>397</v>
      </c>
      <c r="N260" s="321" t="s">
        <v>19</v>
      </c>
      <c r="O260" s="7"/>
      <c r="P260" s="7"/>
      <c r="Q260" s="7"/>
      <c r="R260" s="7"/>
      <c r="S260" s="7"/>
      <c r="T260" s="7"/>
      <c r="U260" s="7"/>
      <c r="V260" s="7"/>
      <c r="W260" s="7"/>
      <c r="X260" s="7"/>
      <c r="Y260" s="7"/>
      <c r="Z260" s="7"/>
      <c r="AA260" s="7"/>
      <c r="AB260" s="7"/>
      <c r="AC260" s="7"/>
      <c r="AD260" s="7"/>
    </row>
    <row r="261" spans="1:30" s="4" customFormat="1" ht="53.25" customHeight="1">
      <c r="A261" s="347">
        <v>257</v>
      </c>
      <c r="B261" s="381" t="s">
        <v>133</v>
      </c>
      <c r="C261" s="321" t="s">
        <v>394</v>
      </c>
      <c r="D261" s="378" t="s">
        <v>460</v>
      </c>
      <c r="E261" s="321">
        <v>36.9</v>
      </c>
      <c r="F261" s="321">
        <v>2007</v>
      </c>
      <c r="G261" s="321">
        <v>698198</v>
      </c>
      <c r="H261" s="323">
        <v>50158.720000000001</v>
      </c>
      <c r="I261" s="375">
        <v>749863.72</v>
      </c>
      <c r="J261" s="321" t="s">
        <v>1492</v>
      </c>
      <c r="K261" s="321" t="s">
        <v>397</v>
      </c>
      <c r="L261" s="370" t="s">
        <v>1491</v>
      </c>
      <c r="M261" s="321" t="s">
        <v>397</v>
      </c>
      <c r="N261" s="321" t="s">
        <v>19</v>
      </c>
      <c r="O261" s="7"/>
      <c r="P261" s="7"/>
      <c r="Q261" s="7"/>
      <c r="R261" s="7"/>
      <c r="S261" s="7"/>
      <c r="T261" s="7"/>
      <c r="U261" s="7"/>
      <c r="V261" s="7"/>
      <c r="W261" s="7"/>
      <c r="X261" s="7"/>
      <c r="Y261" s="7"/>
      <c r="Z261" s="7"/>
      <c r="AA261" s="7"/>
      <c r="AB261" s="7"/>
      <c r="AC261" s="7"/>
      <c r="AD261" s="7"/>
    </row>
    <row r="262" spans="1:30" s="4" customFormat="1" ht="59.25" customHeight="1">
      <c r="A262" s="348">
        <v>258</v>
      </c>
      <c r="B262" s="381" t="s">
        <v>133</v>
      </c>
      <c r="C262" s="321" t="s">
        <v>152</v>
      </c>
      <c r="D262" s="378" t="s">
        <v>491</v>
      </c>
      <c r="E262" s="321">
        <v>30.8</v>
      </c>
      <c r="F262" s="321">
        <v>2007</v>
      </c>
      <c r="G262" s="321">
        <v>698198</v>
      </c>
      <c r="H262" s="323">
        <v>50158.720000000001</v>
      </c>
      <c r="I262" s="375">
        <v>625902.51</v>
      </c>
      <c r="J262" s="321" t="s">
        <v>1492</v>
      </c>
      <c r="K262" s="321" t="s">
        <v>397</v>
      </c>
      <c r="L262" s="370" t="s">
        <v>1493</v>
      </c>
      <c r="M262" s="321" t="s">
        <v>397</v>
      </c>
      <c r="N262" s="321" t="s">
        <v>19</v>
      </c>
      <c r="O262" s="7"/>
      <c r="P262" s="7"/>
      <c r="Q262" s="7"/>
      <c r="R262" s="7"/>
      <c r="S262" s="7"/>
      <c r="T262" s="7"/>
      <c r="U262" s="7"/>
      <c r="V262" s="7"/>
      <c r="W262" s="7"/>
      <c r="X262" s="7"/>
      <c r="Y262" s="7"/>
      <c r="Z262" s="7"/>
      <c r="AA262" s="7"/>
      <c r="AB262" s="7"/>
      <c r="AC262" s="7"/>
      <c r="AD262" s="7"/>
    </row>
    <row r="263" spans="1:30" s="4" customFormat="1" ht="67.5" customHeight="1">
      <c r="A263" s="347">
        <v>259</v>
      </c>
      <c r="B263" s="385" t="s">
        <v>133</v>
      </c>
      <c r="C263" s="321" t="s">
        <v>153</v>
      </c>
      <c r="D263" s="355" t="s">
        <v>2604</v>
      </c>
      <c r="E263" s="321">
        <v>49.1</v>
      </c>
      <c r="F263" s="321">
        <v>1993</v>
      </c>
      <c r="G263" s="321">
        <v>243955.84</v>
      </c>
      <c r="H263" s="323">
        <v>29766.74</v>
      </c>
      <c r="I263" s="375">
        <v>797720.06</v>
      </c>
      <c r="J263" s="321" t="s">
        <v>63</v>
      </c>
      <c r="K263" s="321" t="s">
        <v>397</v>
      </c>
      <c r="L263" s="324" t="s">
        <v>2213</v>
      </c>
      <c r="M263" s="321" t="s">
        <v>397</v>
      </c>
      <c r="N263" s="321" t="s">
        <v>19</v>
      </c>
    </row>
    <row r="264" spans="1:30" s="4" customFormat="1" ht="67.5" customHeight="1">
      <c r="A264" s="348">
        <v>260</v>
      </c>
      <c r="B264" s="385" t="s">
        <v>133</v>
      </c>
      <c r="C264" s="179" t="s">
        <v>1189</v>
      </c>
      <c r="D264" s="355" t="s">
        <v>2605</v>
      </c>
      <c r="E264" s="321">
        <v>39.700000000000003</v>
      </c>
      <c r="F264" s="321">
        <v>1967</v>
      </c>
      <c r="G264" s="321">
        <v>34486.47</v>
      </c>
      <c r="H264" s="323">
        <v>15277.77</v>
      </c>
      <c r="I264" s="378">
        <v>583393.88</v>
      </c>
      <c r="J264" s="321" t="s">
        <v>63</v>
      </c>
      <c r="K264" s="321" t="s">
        <v>397</v>
      </c>
      <c r="L264" s="324" t="s">
        <v>2214</v>
      </c>
      <c r="M264" s="321" t="s">
        <v>397</v>
      </c>
      <c r="N264" s="321" t="s">
        <v>19</v>
      </c>
      <c r="O264" s="7"/>
      <c r="P264" s="7"/>
      <c r="Q264" s="7"/>
      <c r="R264" s="7"/>
      <c r="S264" s="7"/>
      <c r="T264" s="7"/>
      <c r="U264" s="7"/>
      <c r="V264" s="7"/>
      <c r="W264" s="7"/>
      <c r="X264" s="7"/>
      <c r="Y264" s="7"/>
      <c r="Z264" s="7"/>
      <c r="AA264" s="7"/>
      <c r="AB264" s="7"/>
      <c r="AC264" s="7"/>
      <c r="AD264" s="7"/>
    </row>
    <row r="265" spans="1:30" s="4" customFormat="1" ht="83.25" customHeight="1">
      <c r="A265" s="347">
        <v>261</v>
      </c>
      <c r="B265" s="385" t="s">
        <v>133</v>
      </c>
      <c r="C265" s="321" t="s">
        <v>154</v>
      </c>
      <c r="D265" s="355" t="s">
        <v>2606</v>
      </c>
      <c r="E265" s="321">
        <v>53.1</v>
      </c>
      <c r="F265" s="321">
        <v>1967</v>
      </c>
      <c r="G265" s="321">
        <v>46126.73</v>
      </c>
      <c r="H265" s="323">
        <v>20434.849999999999</v>
      </c>
      <c r="I265" s="375">
        <v>780307.69</v>
      </c>
      <c r="J265" s="321" t="s">
        <v>63</v>
      </c>
      <c r="K265" s="321" t="s">
        <v>397</v>
      </c>
      <c r="L265" s="324" t="s">
        <v>2215</v>
      </c>
      <c r="M265" s="321" t="s">
        <v>397</v>
      </c>
      <c r="N265" s="321" t="s">
        <v>19</v>
      </c>
      <c r="O265" s="7"/>
      <c r="P265" s="7"/>
      <c r="Q265" s="7"/>
      <c r="R265" s="7"/>
      <c r="S265" s="7"/>
      <c r="T265" s="7"/>
      <c r="U265" s="7"/>
      <c r="V265" s="7"/>
      <c r="W265" s="7"/>
      <c r="X265" s="7"/>
      <c r="Y265" s="7"/>
      <c r="Z265" s="7"/>
      <c r="AA265" s="7"/>
      <c r="AB265" s="7"/>
      <c r="AC265" s="7"/>
      <c r="AD265" s="7"/>
    </row>
    <row r="266" spans="1:30" s="4" customFormat="1" ht="59.25" customHeight="1">
      <c r="A266" s="348">
        <v>262</v>
      </c>
      <c r="B266" s="381" t="s">
        <v>133</v>
      </c>
      <c r="C266" s="321" t="s">
        <v>156</v>
      </c>
      <c r="D266" s="321" t="s">
        <v>419</v>
      </c>
      <c r="E266" s="321">
        <v>40.799999999999997</v>
      </c>
      <c r="F266" s="321">
        <v>1970</v>
      </c>
      <c r="G266" s="321">
        <v>15963.43</v>
      </c>
      <c r="H266" s="323">
        <v>15963.43</v>
      </c>
      <c r="I266" s="375">
        <v>609263.14</v>
      </c>
      <c r="J266" s="321" t="s">
        <v>63</v>
      </c>
      <c r="K266" s="321" t="s">
        <v>397</v>
      </c>
      <c r="L266" s="324" t="s">
        <v>2122</v>
      </c>
      <c r="M266" s="321" t="s">
        <v>397</v>
      </c>
      <c r="N266" s="321" t="s">
        <v>19</v>
      </c>
      <c r="O266" s="7"/>
      <c r="P266" s="7"/>
      <c r="Q266" s="7"/>
      <c r="R266" s="7"/>
      <c r="S266" s="7"/>
      <c r="T266" s="7"/>
      <c r="U266" s="7"/>
      <c r="V266" s="7"/>
      <c r="W266" s="7"/>
      <c r="X266" s="7"/>
      <c r="Y266" s="7"/>
      <c r="Z266" s="7"/>
      <c r="AA266" s="7"/>
      <c r="AB266" s="7"/>
      <c r="AC266" s="7"/>
      <c r="AD266" s="7"/>
    </row>
    <row r="267" spans="1:30" s="4" customFormat="1" ht="48.75" customHeight="1">
      <c r="A267" s="347">
        <v>263</v>
      </c>
      <c r="B267" s="381" t="s">
        <v>133</v>
      </c>
      <c r="C267" s="321" t="s">
        <v>157</v>
      </c>
      <c r="D267" s="321" t="s">
        <v>536</v>
      </c>
      <c r="E267" s="321">
        <v>31.8</v>
      </c>
      <c r="F267" s="321">
        <v>1986</v>
      </c>
      <c r="G267" s="321">
        <v>9088.99</v>
      </c>
      <c r="H267" s="323">
        <v>9088.99</v>
      </c>
      <c r="I267" s="378">
        <v>467302.91</v>
      </c>
      <c r="J267" s="321" t="s">
        <v>1497</v>
      </c>
      <c r="K267" s="321" t="s">
        <v>397</v>
      </c>
      <c r="L267" s="370" t="s">
        <v>1496</v>
      </c>
      <c r="M267" s="321" t="s">
        <v>397</v>
      </c>
      <c r="N267" s="321" t="s">
        <v>19</v>
      </c>
      <c r="O267" s="7"/>
      <c r="P267" s="7"/>
      <c r="Q267" s="7"/>
      <c r="R267" s="7"/>
      <c r="S267" s="7"/>
      <c r="T267" s="7"/>
      <c r="U267" s="7"/>
      <c r="V267" s="7"/>
      <c r="W267" s="7"/>
      <c r="X267" s="7"/>
      <c r="Y267" s="7"/>
      <c r="Z267" s="7"/>
      <c r="AA267" s="7"/>
      <c r="AB267" s="7"/>
      <c r="AC267" s="7"/>
      <c r="AD267" s="7"/>
    </row>
    <row r="268" spans="1:30" s="4" customFormat="1" ht="67.5" customHeight="1">
      <c r="A268" s="348">
        <v>264</v>
      </c>
      <c r="B268" s="385" t="s">
        <v>133</v>
      </c>
      <c r="C268" s="321" t="s">
        <v>159</v>
      </c>
      <c r="D268" s="355" t="s">
        <v>2608</v>
      </c>
      <c r="E268" s="321">
        <v>41.3</v>
      </c>
      <c r="F268" s="321">
        <v>1980</v>
      </c>
      <c r="G268" s="321">
        <v>45338.48</v>
      </c>
      <c r="H268" s="323">
        <v>12586.52</v>
      </c>
      <c r="I268" s="321" t="s">
        <v>397</v>
      </c>
      <c r="J268" s="321" t="s">
        <v>63</v>
      </c>
      <c r="K268" s="321" t="s">
        <v>397</v>
      </c>
      <c r="L268" s="324" t="s">
        <v>2255</v>
      </c>
      <c r="M268" s="321" t="s">
        <v>397</v>
      </c>
      <c r="N268" s="321" t="s">
        <v>19</v>
      </c>
      <c r="O268" s="7"/>
      <c r="P268" s="7"/>
      <c r="Q268" s="7"/>
      <c r="R268" s="7"/>
      <c r="S268" s="7"/>
      <c r="T268" s="7"/>
      <c r="U268" s="7"/>
      <c r="V268" s="7"/>
      <c r="W268" s="7"/>
      <c r="X268" s="7"/>
      <c r="Y268" s="7"/>
      <c r="Z268" s="7"/>
      <c r="AA268" s="7"/>
      <c r="AB268" s="7"/>
      <c r="AC268" s="7"/>
      <c r="AD268" s="7"/>
    </row>
    <row r="269" spans="1:30" s="4" customFormat="1" ht="67.5" customHeight="1">
      <c r="A269" s="347">
        <v>265</v>
      </c>
      <c r="B269" s="385" t="s">
        <v>133</v>
      </c>
      <c r="C269" s="321" t="s">
        <v>160</v>
      </c>
      <c r="D269" s="355" t="s">
        <v>2609</v>
      </c>
      <c r="E269" s="321">
        <v>40.4</v>
      </c>
      <c r="F269" s="321">
        <v>1980</v>
      </c>
      <c r="G269" s="321">
        <v>151286.10999999999</v>
      </c>
      <c r="H269" s="323">
        <v>12672.12</v>
      </c>
      <c r="I269" s="378">
        <v>609295.82999999996</v>
      </c>
      <c r="J269" s="321" t="s">
        <v>63</v>
      </c>
      <c r="K269" s="321" t="s">
        <v>397</v>
      </c>
      <c r="L269" s="324" t="s">
        <v>2333</v>
      </c>
      <c r="M269" s="321" t="s">
        <v>397</v>
      </c>
      <c r="N269" s="321" t="s">
        <v>19</v>
      </c>
      <c r="O269" s="7"/>
      <c r="P269" s="7"/>
      <c r="Q269" s="7"/>
      <c r="R269" s="7"/>
      <c r="S269" s="7"/>
      <c r="T269" s="7"/>
      <c r="U269" s="7"/>
      <c r="V269" s="7"/>
      <c r="W269" s="7"/>
      <c r="X269" s="7"/>
      <c r="Y269" s="7"/>
      <c r="Z269" s="7"/>
      <c r="AA269" s="7"/>
      <c r="AB269" s="7"/>
      <c r="AC269" s="7"/>
      <c r="AD269" s="7"/>
    </row>
    <row r="270" spans="1:30" s="4" customFormat="1" ht="67.5" customHeight="1">
      <c r="A270" s="348">
        <v>266</v>
      </c>
      <c r="B270" s="385" t="s">
        <v>133</v>
      </c>
      <c r="C270" s="321" t="s">
        <v>161</v>
      </c>
      <c r="D270" s="355" t="s">
        <v>2610</v>
      </c>
      <c r="E270" s="321">
        <v>38.700000000000003</v>
      </c>
      <c r="F270" s="321">
        <v>1980</v>
      </c>
      <c r="G270" s="321">
        <v>149419.91</v>
      </c>
      <c r="H270" s="323">
        <v>11314.08</v>
      </c>
      <c r="I270" s="375">
        <v>583657.15</v>
      </c>
      <c r="J270" s="321" t="s">
        <v>63</v>
      </c>
      <c r="K270" s="321" t="s">
        <v>397</v>
      </c>
      <c r="L270" s="324" t="s">
        <v>2254</v>
      </c>
      <c r="M270" s="321" t="s">
        <v>397</v>
      </c>
      <c r="N270" s="321" t="s">
        <v>19</v>
      </c>
      <c r="O270" s="7"/>
      <c r="P270" s="7"/>
      <c r="Q270" s="7"/>
      <c r="R270" s="7"/>
      <c r="S270" s="7"/>
      <c r="T270" s="7"/>
      <c r="U270" s="7"/>
      <c r="V270" s="7"/>
      <c r="W270" s="7"/>
      <c r="X270" s="7"/>
      <c r="Y270" s="7"/>
      <c r="Z270" s="7"/>
      <c r="AA270" s="7"/>
      <c r="AB270" s="7"/>
      <c r="AC270" s="7"/>
      <c r="AD270" s="7"/>
    </row>
    <row r="271" spans="1:30" s="4" customFormat="1" ht="72.75" customHeight="1">
      <c r="A271" s="347">
        <v>267</v>
      </c>
      <c r="B271" s="385" t="s">
        <v>133</v>
      </c>
      <c r="C271" s="321" t="s">
        <v>162</v>
      </c>
      <c r="D271" s="355" t="s">
        <v>2611</v>
      </c>
      <c r="E271" s="321">
        <v>42.1</v>
      </c>
      <c r="F271" s="321">
        <v>1986</v>
      </c>
      <c r="G271" s="321">
        <v>167346.73000000001</v>
      </c>
      <c r="H271" s="323">
        <v>11627.45</v>
      </c>
      <c r="I271" s="375">
        <v>642444.74</v>
      </c>
      <c r="J271" s="321" t="s">
        <v>63</v>
      </c>
      <c r="K271" s="321" t="s">
        <v>397</v>
      </c>
      <c r="L271" s="324" t="s">
        <v>2217</v>
      </c>
      <c r="M271" s="321" t="s">
        <v>397</v>
      </c>
      <c r="N271" s="321" t="s">
        <v>19</v>
      </c>
    </row>
    <row r="272" spans="1:30" s="4" customFormat="1" ht="69.75" customHeight="1">
      <c r="A272" s="348">
        <v>268</v>
      </c>
      <c r="B272" s="385" t="s">
        <v>133</v>
      </c>
      <c r="C272" s="321" t="s">
        <v>167</v>
      </c>
      <c r="D272" s="355" t="s">
        <v>2612</v>
      </c>
      <c r="E272" s="321">
        <v>46.7</v>
      </c>
      <c r="F272" s="321">
        <v>1995</v>
      </c>
      <c r="G272" s="387">
        <v>204987.16</v>
      </c>
      <c r="H272" s="323">
        <v>10096.44</v>
      </c>
      <c r="I272" s="378">
        <v>553154.03</v>
      </c>
      <c r="J272" s="321" t="s">
        <v>63</v>
      </c>
      <c r="K272" s="321" t="s">
        <v>397</v>
      </c>
      <c r="L272" s="324" t="s">
        <v>2218</v>
      </c>
      <c r="M272" s="321" t="s">
        <v>397</v>
      </c>
      <c r="N272" s="321" t="s">
        <v>19</v>
      </c>
      <c r="O272" s="7"/>
      <c r="P272" s="7"/>
      <c r="Q272" s="7"/>
      <c r="R272" s="7"/>
      <c r="S272" s="7"/>
      <c r="T272" s="7"/>
      <c r="U272" s="7"/>
      <c r="V272" s="7"/>
      <c r="W272" s="7"/>
      <c r="X272" s="7"/>
      <c r="Y272" s="7"/>
      <c r="Z272" s="7"/>
      <c r="AA272" s="7"/>
      <c r="AB272" s="7"/>
      <c r="AC272" s="7"/>
      <c r="AD272" s="7"/>
    </row>
    <row r="273" spans="1:30" s="4" customFormat="1" ht="67.5" customHeight="1">
      <c r="A273" s="347">
        <v>269</v>
      </c>
      <c r="B273" s="385" t="s">
        <v>133</v>
      </c>
      <c r="C273" s="321" t="s">
        <v>168</v>
      </c>
      <c r="D273" s="355" t="s">
        <v>2613</v>
      </c>
      <c r="E273" s="388">
        <v>47.1</v>
      </c>
      <c r="F273" s="388" t="s">
        <v>836</v>
      </c>
      <c r="G273" s="387">
        <v>205404.04</v>
      </c>
      <c r="H273" s="323">
        <v>10154.81</v>
      </c>
      <c r="I273" s="375">
        <v>557891.96</v>
      </c>
      <c r="J273" s="321" t="s">
        <v>63</v>
      </c>
      <c r="K273" s="321" t="s">
        <v>397</v>
      </c>
      <c r="L273" s="324" t="s">
        <v>2219</v>
      </c>
      <c r="M273" s="321" t="s">
        <v>397</v>
      </c>
      <c r="N273" s="321" t="s">
        <v>19</v>
      </c>
      <c r="O273" s="7"/>
      <c r="P273" s="7"/>
      <c r="Q273" s="7"/>
      <c r="R273" s="7"/>
      <c r="S273" s="7"/>
      <c r="T273" s="7"/>
      <c r="U273" s="7"/>
      <c r="V273" s="7"/>
      <c r="W273" s="7"/>
      <c r="X273" s="7"/>
      <c r="Y273" s="7"/>
      <c r="Z273" s="7"/>
      <c r="AA273" s="7"/>
      <c r="AB273" s="7"/>
      <c r="AC273" s="7"/>
      <c r="AD273" s="7"/>
    </row>
    <row r="274" spans="1:30" s="4" customFormat="1" ht="45">
      <c r="A274" s="348">
        <v>270</v>
      </c>
      <c r="B274" s="385" t="s">
        <v>133</v>
      </c>
      <c r="C274" s="321" t="s">
        <v>171</v>
      </c>
      <c r="D274" s="355" t="s">
        <v>490</v>
      </c>
      <c r="E274" s="321">
        <v>44.1</v>
      </c>
      <c r="F274" s="321">
        <v>1997</v>
      </c>
      <c r="G274" s="321">
        <v>242774.05</v>
      </c>
      <c r="H274" s="323">
        <v>13341.6</v>
      </c>
      <c r="I274" s="321"/>
      <c r="J274" s="321" t="s">
        <v>63</v>
      </c>
      <c r="K274" s="321" t="s">
        <v>397</v>
      </c>
      <c r="L274" s="362" t="s">
        <v>350</v>
      </c>
      <c r="M274" s="321" t="s">
        <v>397</v>
      </c>
      <c r="N274" s="321" t="s">
        <v>19</v>
      </c>
      <c r="O274" s="7"/>
      <c r="P274" s="7"/>
      <c r="Q274" s="7"/>
      <c r="R274" s="7"/>
      <c r="S274" s="7"/>
      <c r="T274" s="7"/>
      <c r="U274" s="7"/>
      <c r="V274" s="7"/>
      <c r="W274" s="7"/>
      <c r="X274" s="7"/>
      <c r="Y274" s="7"/>
      <c r="Z274" s="7"/>
      <c r="AA274" s="7"/>
      <c r="AB274" s="7"/>
      <c r="AC274" s="7"/>
      <c r="AD274" s="7"/>
    </row>
    <row r="275" spans="1:30" s="4" customFormat="1" ht="72.75" customHeight="1">
      <c r="A275" s="347">
        <v>271</v>
      </c>
      <c r="B275" s="385" t="s">
        <v>133</v>
      </c>
      <c r="C275" s="321" t="s">
        <v>172</v>
      </c>
      <c r="D275" s="355" t="s">
        <v>2614</v>
      </c>
      <c r="E275" s="321">
        <v>40.4</v>
      </c>
      <c r="F275" s="321">
        <v>1991</v>
      </c>
      <c r="G275" s="321">
        <v>40244.76</v>
      </c>
      <c r="H275" s="323">
        <v>9080.58</v>
      </c>
      <c r="I275" s="375">
        <v>622508.65</v>
      </c>
      <c r="J275" s="321" t="s">
        <v>63</v>
      </c>
      <c r="K275" s="321" t="s">
        <v>397</v>
      </c>
      <c r="L275" s="324" t="s">
        <v>2216</v>
      </c>
      <c r="M275" s="321" t="s">
        <v>397</v>
      </c>
      <c r="N275" s="321" t="s">
        <v>19</v>
      </c>
      <c r="O275" s="7"/>
      <c r="P275" s="7"/>
      <c r="Q275" s="7"/>
      <c r="R275" s="7"/>
      <c r="S275" s="7"/>
      <c r="T275" s="7"/>
      <c r="U275" s="7"/>
      <c r="V275" s="7"/>
      <c r="W275" s="7"/>
      <c r="X275" s="7"/>
      <c r="Y275" s="7"/>
      <c r="Z275" s="7"/>
      <c r="AA275" s="7"/>
      <c r="AB275" s="7"/>
      <c r="AC275" s="7"/>
      <c r="AD275" s="7"/>
    </row>
    <row r="276" spans="1:30" s="4" customFormat="1" ht="67.5" customHeight="1">
      <c r="A276" s="348">
        <v>272</v>
      </c>
      <c r="B276" s="385" t="s">
        <v>133</v>
      </c>
      <c r="C276" s="321" t="s">
        <v>173</v>
      </c>
      <c r="D276" s="355" t="s">
        <v>2615</v>
      </c>
      <c r="E276" s="388">
        <v>45.5</v>
      </c>
      <c r="F276" s="388" t="s">
        <v>828</v>
      </c>
      <c r="G276" s="321">
        <v>57358.92</v>
      </c>
      <c r="H276" s="323">
        <v>7288.29</v>
      </c>
      <c r="I276" s="375">
        <v>640559.46</v>
      </c>
      <c r="J276" s="321" t="s">
        <v>63</v>
      </c>
      <c r="K276" s="321" t="s">
        <v>397</v>
      </c>
      <c r="L276" s="324" t="s">
        <v>2220</v>
      </c>
      <c r="M276" s="321" t="s">
        <v>397</v>
      </c>
      <c r="N276" s="321" t="s">
        <v>19</v>
      </c>
    </row>
    <row r="277" spans="1:30" s="4" customFormat="1" ht="67.5" customHeight="1">
      <c r="A277" s="347">
        <v>273</v>
      </c>
      <c r="B277" s="381" t="s">
        <v>133</v>
      </c>
      <c r="C277" s="321" t="s">
        <v>1233</v>
      </c>
      <c r="D277" s="375" t="s">
        <v>1361</v>
      </c>
      <c r="E277" s="321">
        <v>44.4</v>
      </c>
      <c r="F277" s="321">
        <v>2012</v>
      </c>
      <c r="G277" s="323"/>
      <c r="H277" s="323"/>
      <c r="I277" s="180">
        <v>615912.36</v>
      </c>
      <c r="J277" s="321" t="s">
        <v>1234</v>
      </c>
      <c r="K277" s="321" t="s">
        <v>397</v>
      </c>
      <c r="L277" s="370" t="s">
        <v>1512</v>
      </c>
      <c r="M277" s="321" t="s">
        <v>397</v>
      </c>
      <c r="N277" s="321" t="s">
        <v>19</v>
      </c>
      <c r="O277" s="7"/>
      <c r="P277" s="7"/>
      <c r="Q277" s="7"/>
      <c r="R277" s="7"/>
      <c r="S277" s="7"/>
      <c r="T277" s="7"/>
      <c r="U277" s="7"/>
      <c r="V277" s="7"/>
      <c r="W277" s="7"/>
      <c r="X277" s="7"/>
      <c r="Y277" s="7"/>
      <c r="Z277" s="7"/>
      <c r="AA277" s="7"/>
      <c r="AB277" s="7"/>
      <c r="AC277" s="7"/>
      <c r="AD277" s="7"/>
    </row>
    <row r="278" spans="1:30" s="4" customFormat="1" ht="79.5" customHeight="1">
      <c r="A278" s="348">
        <v>274</v>
      </c>
      <c r="B278" s="381" t="s">
        <v>133</v>
      </c>
      <c r="C278" s="321" t="s">
        <v>681</v>
      </c>
      <c r="D278" s="375" t="s">
        <v>682</v>
      </c>
      <c r="E278" s="321">
        <v>31.6</v>
      </c>
      <c r="F278" s="321">
        <v>2012</v>
      </c>
      <c r="G278" s="323">
        <v>738000</v>
      </c>
      <c r="H278" s="323">
        <v>3875.04</v>
      </c>
      <c r="I278" s="375"/>
      <c r="J278" s="330">
        <v>41732</v>
      </c>
      <c r="K278" s="321"/>
      <c r="L278" s="370" t="s">
        <v>1507</v>
      </c>
      <c r="M278" s="321"/>
      <c r="N278" s="321" t="s">
        <v>19</v>
      </c>
      <c r="O278" s="7"/>
      <c r="P278" s="7"/>
      <c r="Q278" s="7"/>
      <c r="R278" s="7"/>
      <c r="S278" s="7"/>
      <c r="T278" s="7"/>
      <c r="U278" s="7"/>
      <c r="V278" s="7"/>
      <c r="W278" s="7"/>
      <c r="X278" s="7"/>
      <c r="Y278" s="7"/>
      <c r="Z278" s="7"/>
      <c r="AA278" s="7"/>
      <c r="AB278" s="7"/>
      <c r="AC278" s="7"/>
      <c r="AD278" s="7"/>
    </row>
    <row r="279" spans="1:30" s="4" customFormat="1" ht="41.25" customHeight="1">
      <c r="A279" s="347">
        <v>275</v>
      </c>
      <c r="B279" s="381" t="s">
        <v>133</v>
      </c>
      <c r="C279" s="321" t="s">
        <v>684</v>
      </c>
      <c r="D279" s="375" t="s">
        <v>685</v>
      </c>
      <c r="E279" s="321">
        <v>31</v>
      </c>
      <c r="F279" s="321">
        <v>2012</v>
      </c>
      <c r="G279" s="323">
        <v>738000</v>
      </c>
      <c r="H279" s="323">
        <v>3875.04</v>
      </c>
      <c r="I279" s="375"/>
      <c r="J279" s="321" t="s">
        <v>1505</v>
      </c>
      <c r="K279" s="321"/>
      <c r="L279" s="370" t="s">
        <v>1504</v>
      </c>
      <c r="M279" s="321"/>
      <c r="N279" s="321" t="s">
        <v>19</v>
      </c>
      <c r="O279" s="7"/>
      <c r="P279" s="7"/>
      <c r="Q279" s="7"/>
      <c r="R279" s="7"/>
      <c r="S279" s="7"/>
      <c r="T279" s="7"/>
      <c r="U279" s="7"/>
      <c r="V279" s="7"/>
      <c r="W279" s="7"/>
      <c r="X279" s="7"/>
      <c r="Y279" s="7"/>
      <c r="Z279" s="7"/>
      <c r="AA279" s="7"/>
      <c r="AB279" s="7"/>
      <c r="AC279" s="7"/>
      <c r="AD279" s="7"/>
    </row>
    <row r="280" spans="1:30" s="4" customFormat="1" ht="96" customHeight="1">
      <c r="A280" s="348">
        <v>276</v>
      </c>
      <c r="B280" s="381" t="s">
        <v>133</v>
      </c>
      <c r="C280" s="321" t="s">
        <v>3230</v>
      </c>
      <c r="D280" s="375" t="s">
        <v>3231</v>
      </c>
      <c r="E280" s="321">
        <v>31.1</v>
      </c>
      <c r="F280" s="321">
        <v>2013</v>
      </c>
      <c r="G280" s="323">
        <v>747904.92</v>
      </c>
      <c r="H280" s="323"/>
      <c r="I280" s="375"/>
      <c r="J280" s="321" t="s">
        <v>3232</v>
      </c>
      <c r="K280" s="321"/>
      <c r="L280" s="370" t="s">
        <v>3239</v>
      </c>
      <c r="M280" s="7"/>
      <c r="N280" s="321" t="s">
        <v>19</v>
      </c>
      <c r="O280" s="7"/>
      <c r="P280" s="7"/>
      <c r="Q280" s="7"/>
      <c r="R280" s="7"/>
      <c r="S280" s="7"/>
      <c r="T280" s="7"/>
      <c r="U280" s="7"/>
      <c r="V280" s="7"/>
      <c r="W280" s="7"/>
      <c r="X280" s="7"/>
      <c r="Y280" s="7"/>
      <c r="Z280" s="7"/>
      <c r="AA280" s="7"/>
      <c r="AB280" s="7"/>
      <c r="AC280" s="7"/>
      <c r="AD280" s="7"/>
    </row>
    <row r="281" spans="1:30" s="4" customFormat="1" ht="94.5" customHeight="1">
      <c r="A281" s="348">
        <v>278</v>
      </c>
      <c r="B281" s="381" t="s">
        <v>133</v>
      </c>
      <c r="C281" s="321" t="s">
        <v>3237</v>
      </c>
      <c r="D281" s="375" t="s">
        <v>3235</v>
      </c>
      <c r="E281" s="321">
        <v>31.1</v>
      </c>
      <c r="F281" s="321">
        <v>2013</v>
      </c>
      <c r="G281" s="323">
        <v>747904.92</v>
      </c>
      <c r="H281" s="323"/>
      <c r="I281" s="375"/>
      <c r="J281" s="321" t="s">
        <v>3232</v>
      </c>
      <c r="K281" s="321"/>
      <c r="L281" s="370" t="s">
        <v>3241</v>
      </c>
      <c r="M281" s="321"/>
      <c r="N281" s="321" t="s">
        <v>19</v>
      </c>
      <c r="O281" s="7"/>
      <c r="P281" s="7"/>
      <c r="Q281" s="7"/>
      <c r="R281" s="7"/>
      <c r="S281" s="7"/>
      <c r="T281" s="7"/>
      <c r="U281" s="7"/>
      <c r="V281" s="7"/>
      <c r="W281" s="7"/>
      <c r="X281" s="7"/>
      <c r="Y281" s="7"/>
      <c r="Z281" s="7"/>
      <c r="AA281" s="7"/>
      <c r="AB281" s="7"/>
      <c r="AC281" s="7"/>
      <c r="AD281" s="7"/>
    </row>
    <row r="282" spans="1:30" s="4" customFormat="1" ht="82.5" customHeight="1">
      <c r="A282" s="348">
        <v>280</v>
      </c>
      <c r="B282" s="381" t="s">
        <v>133</v>
      </c>
      <c r="C282" s="321" t="s">
        <v>1373</v>
      </c>
      <c r="D282" s="407" t="s">
        <v>963</v>
      </c>
      <c r="E282" s="321">
        <v>70.2</v>
      </c>
      <c r="F282" s="321">
        <v>2013</v>
      </c>
      <c r="G282" s="323">
        <v>1741966.67</v>
      </c>
      <c r="H282" s="323"/>
      <c r="I282" s="375"/>
      <c r="J282" s="321" t="s">
        <v>1103</v>
      </c>
      <c r="K282" s="321"/>
      <c r="L282" s="332" t="s">
        <v>964</v>
      </c>
      <c r="M282" s="321"/>
      <c r="N282" s="321" t="s">
        <v>19</v>
      </c>
      <c r="O282" s="7"/>
      <c r="P282" s="7"/>
      <c r="Q282" s="7"/>
      <c r="R282" s="7"/>
      <c r="S282" s="7"/>
      <c r="T282" s="7"/>
      <c r="U282" s="7"/>
      <c r="V282" s="7"/>
      <c r="W282" s="7"/>
      <c r="X282" s="7"/>
      <c r="Y282" s="7"/>
      <c r="Z282" s="7"/>
      <c r="AA282" s="7"/>
      <c r="AB282" s="7"/>
      <c r="AC282" s="7"/>
      <c r="AD282" s="7"/>
    </row>
    <row r="283" spans="1:30" s="4" customFormat="1" ht="82.5" customHeight="1">
      <c r="A283" s="347">
        <v>281</v>
      </c>
      <c r="B283" s="381" t="s">
        <v>133</v>
      </c>
      <c r="C283" s="321" t="s">
        <v>1374</v>
      </c>
      <c r="D283" s="407" t="s">
        <v>969</v>
      </c>
      <c r="E283" s="321">
        <v>30</v>
      </c>
      <c r="F283" s="321">
        <v>2013</v>
      </c>
      <c r="G283" s="323">
        <v>744430.2</v>
      </c>
      <c r="H283" s="323"/>
      <c r="I283" s="375"/>
      <c r="J283" s="321" t="s">
        <v>1103</v>
      </c>
      <c r="K283" s="321"/>
      <c r="L283" s="332" t="s">
        <v>970</v>
      </c>
      <c r="M283" s="321"/>
      <c r="N283" s="321" t="s">
        <v>19</v>
      </c>
      <c r="O283" s="7"/>
      <c r="P283" s="7"/>
      <c r="Q283" s="7"/>
      <c r="R283" s="7"/>
      <c r="S283" s="7"/>
      <c r="T283" s="7"/>
      <c r="U283" s="7"/>
      <c r="V283" s="7"/>
      <c r="W283" s="7"/>
      <c r="X283" s="7"/>
      <c r="Y283" s="7"/>
      <c r="Z283" s="7"/>
      <c r="AA283" s="7"/>
      <c r="AB283" s="7"/>
      <c r="AC283" s="7"/>
      <c r="AD283" s="7"/>
    </row>
    <row r="284" spans="1:30" s="4" customFormat="1" ht="82.5" customHeight="1">
      <c r="A284" s="348">
        <v>282</v>
      </c>
      <c r="B284" s="381" t="s">
        <v>133</v>
      </c>
      <c r="C284" s="321" t="s">
        <v>1375</v>
      </c>
      <c r="D284" s="407" t="s">
        <v>973</v>
      </c>
      <c r="E284" s="321">
        <v>69.099999999999994</v>
      </c>
      <c r="F284" s="321">
        <v>2013</v>
      </c>
      <c r="G284" s="323">
        <v>1714670.82</v>
      </c>
      <c r="H284" s="323"/>
      <c r="I284" s="375"/>
      <c r="J284" s="321" t="s">
        <v>1103</v>
      </c>
      <c r="K284" s="321"/>
      <c r="L284" s="332" t="s">
        <v>974</v>
      </c>
      <c r="M284" s="321"/>
      <c r="N284" s="321" t="s">
        <v>19</v>
      </c>
      <c r="O284" s="7"/>
      <c r="P284" s="7"/>
      <c r="Q284" s="7"/>
      <c r="R284" s="7"/>
      <c r="S284" s="7"/>
      <c r="T284" s="7"/>
      <c r="U284" s="7"/>
      <c r="V284" s="7"/>
      <c r="W284" s="7"/>
      <c r="X284" s="7"/>
      <c r="Y284" s="7"/>
      <c r="Z284" s="7"/>
      <c r="AA284" s="7"/>
      <c r="AB284" s="7"/>
      <c r="AC284" s="7"/>
      <c r="AD284" s="7"/>
    </row>
    <row r="285" spans="1:30" s="4" customFormat="1" ht="82.5" customHeight="1">
      <c r="A285" s="347">
        <v>283</v>
      </c>
      <c r="B285" s="381" t="s">
        <v>133</v>
      </c>
      <c r="C285" s="321" t="s">
        <v>1377</v>
      </c>
      <c r="D285" s="407" t="s">
        <v>1121</v>
      </c>
      <c r="E285" s="321">
        <v>30</v>
      </c>
      <c r="F285" s="321">
        <v>2014</v>
      </c>
      <c r="G285" s="323">
        <v>744430.2</v>
      </c>
      <c r="H285" s="323">
        <v>2067.86</v>
      </c>
      <c r="I285" s="375"/>
      <c r="J285" s="321" t="s">
        <v>1111</v>
      </c>
      <c r="K285" s="321"/>
      <c r="L285" s="332" t="s">
        <v>1122</v>
      </c>
      <c r="M285" s="321"/>
      <c r="N285" s="321" t="s">
        <v>19</v>
      </c>
      <c r="O285" s="7"/>
      <c r="P285" s="7"/>
      <c r="Q285" s="7"/>
      <c r="R285" s="7"/>
      <c r="S285" s="7"/>
      <c r="T285" s="7"/>
      <c r="U285" s="7"/>
      <c r="V285" s="7"/>
      <c r="W285" s="7"/>
      <c r="X285" s="7"/>
      <c r="Y285" s="7"/>
      <c r="Z285" s="7"/>
      <c r="AA285" s="7"/>
      <c r="AB285" s="7"/>
      <c r="AC285" s="7"/>
      <c r="AD285" s="7"/>
    </row>
    <row r="286" spans="1:30" s="4" customFormat="1" ht="82.5" customHeight="1">
      <c r="A286" s="348">
        <v>284</v>
      </c>
      <c r="B286" s="381" t="s">
        <v>133</v>
      </c>
      <c r="C286" s="321" t="s">
        <v>1380</v>
      </c>
      <c r="D286" s="407" t="s">
        <v>1125</v>
      </c>
      <c r="E286" s="321">
        <v>56.8</v>
      </c>
      <c r="F286" s="321">
        <v>2014</v>
      </c>
      <c r="G286" s="323">
        <v>1409454.44</v>
      </c>
      <c r="H286" s="323">
        <v>3915.15</v>
      </c>
      <c r="I286" s="375"/>
      <c r="J286" s="321" t="s">
        <v>1111</v>
      </c>
      <c r="K286" s="321"/>
      <c r="L286" s="332" t="s">
        <v>1126</v>
      </c>
      <c r="M286" s="321"/>
      <c r="N286" s="321" t="s">
        <v>19</v>
      </c>
      <c r="O286" s="7"/>
      <c r="P286" s="7"/>
      <c r="Q286" s="7"/>
      <c r="R286" s="7"/>
      <c r="S286" s="7"/>
      <c r="T286" s="7"/>
      <c r="U286" s="7"/>
      <c r="V286" s="7"/>
      <c r="W286" s="7"/>
      <c r="X286" s="7"/>
      <c r="Y286" s="7"/>
      <c r="Z286" s="7"/>
      <c r="AA286" s="7"/>
      <c r="AB286" s="7"/>
      <c r="AC286" s="7"/>
      <c r="AD286" s="7"/>
    </row>
    <row r="287" spans="1:30" s="4" customFormat="1" ht="82.5" customHeight="1">
      <c r="A287" s="347">
        <v>285</v>
      </c>
      <c r="B287" s="381" t="s">
        <v>133</v>
      </c>
      <c r="C287" s="321" t="s">
        <v>1382</v>
      </c>
      <c r="D287" s="407" t="s">
        <v>1143</v>
      </c>
      <c r="E287" s="321">
        <v>35</v>
      </c>
      <c r="F287" s="321">
        <v>2014</v>
      </c>
      <c r="G287" s="323">
        <v>868501.9</v>
      </c>
      <c r="H287" s="323">
        <v>2412.5100000000002</v>
      </c>
      <c r="I287" s="375"/>
      <c r="J287" s="321" t="s">
        <v>1109</v>
      </c>
      <c r="K287" s="321"/>
      <c r="L287" s="332" t="s">
        <v>1144</v>
      </c>
      <c r="M287" s="321"/>
      <c r="N287" s="321" t="s">
        <v>19</v>
      </c>
      <c r="O287" s="7"/>
      <c r="P287" s="7"/>
      <c r="Q287" s="7"/>
      <c r="R287" s="7"/>
      <c r="S287" s="7"/>
      <c r="T287" s="7"/>
      <c r="U287" s="7"/>
      <c r="V287" s="7"/>
      <c r="W287" s="7"/>
      <c r="X287" s="7"/>
      <c r="Y287" s="7"/>
      <c r="Z287" s="7"/>
      <c r="AA287" s="7"/>
      <c r="AB287" s="7"/>
      <c r="AC287" s="7"/>
      <c r="AD287" s="7"/>
    </row>
    <row r="288" spans="1:30" s="4" customFormat="1" ht="82.5" customHeight="1">
      <c r="A288" s="348">
        <v>286</v>
      </c>
      <c r="B288" s="381" t="s">
        <v>133</v>
      </c>
      <c r="C288" s="321" t="s">
        <v>1392</v>
      </c>
      <c r="D288" s="407" t="s">
        <v>1134</v>
      </c>
      <c r="E288" s="321">
        <v>30</v>
      </c>
      <c r="F288" s="321">
        <v>2014</v>
      </c>
      <c r="G288" s="323">
        <v>744430.2</v>
      </c>
      <c r="H288" s="323">
        <v>2067.86</v>
      </c>
      <c r="I288" s="375"/>
      <c r="J288" s="321" t="s">
        <v>1109</v>
      </c>
      <c r="K288" s="321"/>
      <c r="L288" s="332" t="s">
        <v>1135</v>
      </c>
      <c r="M288" s="321"/>
      <c r="N288" s="321" t="s">
        <v>19</v>
      </c>
      <c r="O288" s="7"/>
      <c r="P288" s="7"/>
      <c r="Q288" s="7"/>
      <c r="R288" s="7"/>
      <c r="S288" s="7"/>
      <c r="T288" s="7"/>
      <c r="U288" s="7"/>
      <c r="V288" s="7"/>
      <c r="W288" s="7"/>
      <c r="X288" s="7"/>
      <c r="Y288" s="7"/>
      <c r="Z288" s="7"/>
      <c r="AA288" s="7"/>
      <c r="AB288" s="7"/>
      <c r="AC288" s="7"/>
      <c r="AD288" s="7"/>
    </row>
    <row r="289" spans="1:30" s="4" customFormat="1" ht="45">
      <c r="A289" s="347">
        <v>287</v>
      </c>
      <c r="B289" s="385" t="s">
        <v>133</v>
      </c>
      <c r="C289" s="321" t="s">
        <v>177</v>
      </c>
      <c r="D289" s="355" t="s">
        <v>3291</v>
      </c>
      <c r="E289" s="321">
        <v>41.2</v>
      </c>
      <c r="F289" s="321">
        <v>1992</v>
      </c>
      <c r="G289" s="321">
        <v>55540.66</v>
      </c>
      <c r="H289" s="323">
        <v>9014.4</v>
      </c>
      <c r="I289" s="321"/>
      <c r="J289" s="321" t="s">
        <v>63</v>
      </c>
      <c r="K289" s="321" t="s">
        <v>397</v>
      </c>
      <c r="L289" s="362" t="s">
        <v>350</v>
      </c>
      <c r="M289" s="321" t="s">
        <v>397</v>
      </c>
      <c r="N289" s="321" t="s">
        <v>19</v>
      </c>
      <c r="O289" s="7"/>
      <c r="P289" s="7"/>
      <c r="Q289" s="7"/>
      <c r="R289" s="7"/>
      <c r="S289" s="7"/>
      <c r="T289" s="7"/>
      <c r="U289" s="7"/>
      <c r="V289" s="7"/>
      <c r="W289" s="7"/>
      <c r="X289" s="7"/>
      <c r="Y289" s="7"/>
      <c r="Z289" s="7"/>
      <c r="AA289" s="7"/>
      <c r="AB289" s="7"/>
      <c r="AC289" s="7"/>
      <c r="AD289" s="7"/>
    </row>
    <row r="290" spans="1:30" s="4" customFormat="1" ht="67.5" customHeight="1">
      <c r="A290" s="348">
        <v>288</v>
      </c>
      <c r="B290" s="385" t="s">
        <v>133</v>
      </c>
      <c r="C290" s="321" t="s">
        <v>180</v>
      </c>
      <c r="D290" s="355" t="s">
        <v>2616</v>
      </c>
      <c r="E290" s="321">
        <v>30.5</v>
      </c>
      <c r="F290" s="321">
        <v>1964</v>
      </c>
      <c r="G290" s="321">
        <v>30939.48</v>
      </c>
      <c r="H290" s="323">
        <v>12573.35</v>
      </c>
      <c r="I290" s="375">
        <v>400367.7</v>
      </c>
      <c r="J290" s="321" t="s">
        <v>63</v>
      </c>
      <c r="K290" s="321" t="s">
        <v>397</v>
      </c>
      <c r="L290" s="324" t="s">
        <v>2249</v>
      </c>
      <c r="M290" s="321" t="s">
        <v>397</v>
      </c>
      <c r="N290" s="321" t="s">
        <v>19</v>
      </c>
    </row>
    <row r="291" spans="1:30" s="4" customFormat="1" ht="48.75" customHeight="1">
      <c r="A291" s="347">
        <v>289</v>
      </c>
      <c r="B291" s="381" t="s">
        <v>133</v>
      </c>
      <c r="C291" s="321" t="s">
        <v>182</v>
      </c>
      <c r="D291" s="375" t="s">
        <v>423</v>
      </c>
      <c r="E291" s="321">
        <v>54.3</v>
      </c>
      <c r="F291" s="321">
        <v>1938</v>
      </c>
      <c r="G291" s="321">
        <v>327817.48</v>
      </c>
      <c r="H291" s="321">
        <v>327817.48</v>
      </c>
      <c r="I291" s="375">
        <v>831435.63</v>
      </c>
      <c r="J291" s="321" t="s">
        <v>63</v>
      </c>
      <c r="K291" s="321" t="s">
        <v>397</v>
      </c>
      <c r="L291" s="370" t="s">
        <v>1471</v>
      </c>
      <c r="M291" s="321" t="s">
        <v>397</v>
      </c>
      <c r="N291" s="321" t="s">
        <v>19</v>
      </c>
      <c r="O291" s="7"/>
      <c r="P291" s="7"/>
      <c r="Q291" s="7"/>
      <c r="R291" s="7"/>
      <c r="S291" s="7"/>
      <c r="T291" s="7"/>
      <c r="U291" s="7"/>
      <c r="V291" s="7"/>
      <c r="W291" s="7"/>
      <c r="X291" s="7"/>
      <c r="Y291" s="7"/>
      <c r="Z291" s="7"/>
      <c r="AA291" s="7"/>
      <c r="AB291" s="7"/>
      <c r="AC291" s="7"/>
      <c r="AD291" s="7"/>
    </row>
    <row r="292" spans="1:30" s="4" customFormat="1" ht="67.5" customHeight="1">
      <c r="A292" s="348">
        <v>290</v>
      </c>
      <c r="B292" s="385" t="s">
        <v>133</v>
      </c>
      <c r="C292" s="321" t="s">
        <v>190</v>
      </c>
      <c r="D292" s="355" t="s">
        <v>2617</v>
      </c>
      <c r="E292" s="321" t="s">
        <v>2182</v>
      </c>
      <c r="F292" s="321">
        <v>1964</v>
      </c>
      <c r="G292" s="321">
        <v>20096.46</v>
      </c>
      <c r="H292" s="323">
        <v>9794.69</v>
      </c>
      <c r="I292" s="375">
        <v>590077.15</v>
      </c>
      <c r="J292" s="321" t="s">
        <v>63</v>
      </c>
      <c r="K292" s="321" t="s">
        <v>397</v>
      </c>
      <c r="L292" s="324" t="s">
        <v>2252</v>
      </c>
      <c r="M292" s="321" t="s">
        <v>397</v>
      </c>
      <c r="N292" s="321" t="s">
        <v>19</v>
      </c>
    </row>
    <row r="293" spans="1:30" s="4" customFormat="1" ht="110.25" customHeight="1">
      <c r="A293" s="347">
        <v>291</v>
      </c>
      <c r="B293" s="385" t="s">
        <v>853</v>
      </c>
      <c r="C293" s="321" t="s">
        <v>854</v>
      </c>
      <c r="D293" s="176" t="s">
        <v>1578</v>
      </c>
      <c r="E293" s="321">
        <v>3021.4</v>
      </c>
      <c r="F293" s="321">
        <v>1978</v>
      </c>
      <c r="G293" s="321">
        <v>9050000</v>
      </c>
      <c r="H293" s="323"/>
      <c r="I293" s="375"/>
      <c r="J293" s="321" t="s">
        <v>1470</v>
      </c>
      <c r="K293" s="321"/>
      <c r="L293" s="370" t="s">
        <v>1469</v>
      </c>
      <c r="M293" s="321"/>
      <c r="N293" s="321" t="s">
        <v>19</v>
      </c>
      <c r="O293" s="7"/>
      <c r="P293" s="7"/>
      <c r="Q293" s="7"/>
      <c r="R293" s="7"/>
      <c r="S293" s="7"/>
      <c r="T293" s="7"/>
      <c r="U293" s="7"/>
      <c r="V293" s="7"/>
      <c r="W293" s="7"/>
      <c r="X293" s="7"/>
      <c r="Y293" s="7"/>
      <c r="Z293" s="7"/>
      <c r="AA293" s="7"/>
      <c r="AB293" s="7"/>
      <c r="AC293" s="7"/>
      <c r="AD293" s="7"/>
    </row>
    <row r="294" spans="1:30" s="4" customFormat="1" ht="67.5" customHeight="1">
      <c r="A294" s="348">
        <v>292</v>
      </c>
      <c r="B294" s="385" t="s">
        <v>133</v>
      </c>
      <c r="C294" s="321" t="s">
        <v>193</v>
      </c>
      <c r="D294" s="355" t="s">
        <v>2618</v>
      </c>
      <c r="E294" s="321">
        <v>58.4</v>
      </c>
      <c r="F294" s="321">
        <v>1955</v>
      </c>
      <c r="G294" s="321">
        <v>42252.71</v>
      </c>
      <c r="H294" s="321">
        <v>42252.71</v>
      </c>
      <c r="I294" s="375">
        <v>388946.92</v>
      </c>
      <c r="J294" s="321" t="s">
        <v>63</v>
      </c>
      <c r="K294" s="321" t="s">
        <v>397</v>
      </c>
      <c r="L294" s="324" t="s">
        <v>2253</v>
      </c>
      <c r="M294" s="321" t="s">
        <v>397</v>
      </c>
      <c r="N294" s="321" t="s">
        <v>19</v>
      </c>
      <c r="O294" s="7"/>
      <c r="P294" s="7"/>
      <c r="Q294" s="7"/>
      <c r="R294" s="7"/>
      <c r="S294" s="7"/>
      <c r="T294" s="7"/>
      <c r="U294" s="7"/>
      <c r="V294" s="7"/>
      <c r="W294" s="7"/>
      <c r="X294" s="7"/>
      <c r="Y294" s="7"/>
      <c r="Z294" s="7"/>
      <c r="AA294" s="7"/>
      <c r="AB294" s="7"/>
      <c r="AC294" s="7"/>
      <c r="AD294" s="7"/>
    </row>
    <row r="295" spans="1:30" s="4" customFormat="1" ht="45">
      <c r="A295" s="347">
        <v>293</v>
      </c>
      <c r="B295" s="385" t="s">
        <v>133</v>
      </c>
      <c r="C295" s="321" t="s">
        <v>199</v>
      </c>
      <c r="D295" s="355" t="s">
        <v>490</v>
      </c>
      <c r="E295" s="321">
        <v>116.4</v>
      </c>
      <c r="F295" s="321">
        <v>1954</v>
      </c>
      <c r="G295" s="321">
        <v>30135.31</v>
      </c>
      <c r="H295" s="321">
        <v>30135.31</v>
      </c>
      <c r="I295" s="321" t="s">
        <v>397</v>
      </c>
      <c r="J295" s="321" t="s">
        <v>63</v>
      </c>
      <c r="K295" s="321" t="s">
        <v>397</v>
      </c>
      <c r="L295" s="362" t="s">
        <v>350</v>
      </c>
      <c r="M295" s="321" t="s">
        <v>397</v>
      </c>
      <c r="N295" s="321" t="s">
        <v>19</v>
      </c>
      <c r="O295" s="7"/>
      <c r="P295" s="7"/>
      <c r="Q295" s="7"/>
      <c r="R295" s="7"/>
      <c r="S295" s="7"/>
      <c r="T295" s="7"/>
      <c r="U295" s="7"/>
      <c r="V295" s="7"/>
      <c r="W295" s="7"/>
      <c r="X295" s="7"/>
      <c r="Y295" s="7"/>
      <c r="Z295" s="7"/>
      <c r="AA295" s="7"/>
      <c r="AB295" s="7"/>
      <c r="AC295" s="7"/>
      <c r="AD295" s="7"/>
    </row>
    <row r="296" spans="1:30" s="137" customFormat="1" ht="72.75" customHeight="1">
      <c r="A296" s="348">
        <v>294</v>
      </c>
      <c r="B296" s="385" t="s">
        <v>58</v>
      </c>
      <c r="C296" s="358" t="s">
        <v>2154</v>
      </c>
      <c r="D296" s="355" t="s">
        <v>2153</v>
      </c>
      <c r="E296" s="358">
        <v>14.7</v>
      </c>
      <c r="F296" s="358">
        <v>1954</v>
      </c>
      <c r="G296" s="358">
        <v>8659.57</v>
      </c>
      <c r="H296" s="358">
        <v>8659.57</v>
      </c>
      <c r="I296" s="358">
        <v>318350.39</v>
      </c>
      <c r="J296" s="358" t="s">
        <v>63</v>
      </c>
      <c r="K296" s="358" t="s">
        <v>397</v>
      </c>
      <c r="L296" s="380" t="s">
        <v>350</v>
      </c>
      <c r="M296" s="358" t="s">
        <v>397</v>
      </c>
      <c r="N296" s="358" t="s">
        <v>19</v>
      </c>
      <c r="O296" s="136"/>
      <c r="P296" s="136"/>
      <c r="Q296" s="136"/>
      <c r="R296" s="136"/>
      <c r="S296" s="136"/>
      <c r="T296" s="136"/>
      <c r="U296" s="136"/>
      <c r="V296" s="136"/>
      <c r="W296" s="136"/>
      <c r="X296" s="136"/>
      <c r="Y296" s="136"/>
      <c r="Z296" s="136"/>
      <c r="AA296" s="136"/>
      <c r="AB296" s="136"/>
      <c r="AC296" s="136"/>
      <c r="AD296" s="136"/>
    </row>
    <row r="297" spans="1:30" s="137" customFormat="1" ht="72.75" customHeight="1">
      <c r="A297" s="347">
        <v>295</v>
      </c>
      <c r="B297" s="385" t="s">
        <v>58</v>
      </c>
      <c r="C297" s="358" t="s">
        <v>3099</v>
      </c>
      <c r="D297" s="355" t="s">
        <v>490</v>
      </c>
      <c r="E297" s="358"/>
      <c r="F297" s="358">
        <v>1954</v>
      </c>
      <c r="G297" s="358"/>
      <c r="H297" s="358"/>
      <c r="I297" s="358"/>
      <c r="J297" s="358" t="s">
        <v>63</v>
      </c>
      <c r="K297" s="358" t="s">
        <v>397</v>
      </c>
      <c r="L297" s="380" t="s">
        <v>350</v>
      </c>
      <c r="M297" s="358" t="s">
        <v>397</v>
      </c>
      <c r="N297" s="358" t="s">
        <v>19</v>
      </c>
      <c r="O297" s="136"/>
      <c r="P297" s="136"/>
      <c r="Q297" s="136"/>
      <c r="R297" s="136"/>
      <c r="S297" s="136"/>
      <c r="T297" s="136"/>
      <c r="U297" s="136"/>
      <c r="V297" s="136"/>
      <c r="W297" s="136"/>
      <c r="X297" s="136"/>
      <c r="Y297" s="136"/>
      <c r="Z297" s="136"/>
      <c r="AA297" s="136"/>
      <c r="AB297" s="136"/>
      <c r="AC297" s="136"/>
      <c r="AD297" s="136"/>
    </row>
    <row r="298" spans="1:30" s="7" customFormat="1" ht="69.75" customHeight="1">
      <c r="A298" s="348">
        <v>296</v>
      </c>
      <c r="B298" s="385" t="s">
        <v>133</v>
      </c>
      <c r="C298" s="321" t="s">
        <v>673</v>
      </c>
      <c r="D298" s="355" t="s">
        <v>490</v>
      </c>
      <c r="E298" s="321" t="s">
        <v>1846</v>
      </c>
      <c r="F298" s="321">
        <v>1941</v>
      </c>
      <c r="G298" s="321"/>
      <c r="H298" s="321"/>
      <c r="I298" s="175">
        <v>897007.42</v>
      </c>
      <c r="J298" s="321" t="s">
        <v>63</v>
      </c>
      <c r="K298" s="321" t="s">
        <v>397</v>
      </c>
      <c r="L298" s="362" t="s">
        <v>350</v>
      </c>
      <c r="M298" s="321" t="s">
        <v>397</v>
      </c>
      <c r="N298" s="321" t="s">
        <v>19</v>
      </c>
    </row>
    <row r="299" spans="1:30" s="7" customFormat="1" ht="69.75" customHeight="1">
      <c r="A299" s="347">
        <v>297</v>
      </c>
      <c r="B299" s="385" t="s">
        <v>133</v>
      </c>
      <c r="C299" s="321" t="s">
        <v>600</v>
      </c>
      <c r="D299" s="355" t="s">
        <v>490</v>
      </c>
      <c r="E299" s="321">
        <v>65.3</v>
      </c>
      <c r="F299" s="321">
        <v>1940</v>
      </c>
      <c r="G299" s="321">
        <v>34235.519999999997</v>
      </c>
      <c r="H299" s="321">
        <v>34235.519999999997</v>
      </c>
      <c r="I299" s="321"/>
      <c r="J299" s="321" t="s">
        <v>63</v>
      </c>
      <c r="K299" s="321" t="s">
        <v>397</v>
      </c>
      <c r="L299" s="362" t="s">
        <v>350</v>
      </c>
      <c r="M299" s="321" t="s">
        <v>397</v>
      </c>
      <c r="N299" s="321" t="s">
        <v>19</v>
      </c>
    </row>
    <row r="300" spans="1:30" s="359" customFormat="1" ht="71.25" customHeight="1">
      <c r="A300" s="348">
        <v>298</v>
      </c>
      <c r="B300" s="355" t="s">
        <v>133</v>
      </c>
      <c r="C300" s="321" t="s">
        <v>1922</v>
      </c>
      <c r="D300" s="375" t="s">
        <v>2619</v>
      </c>
      <c r="E300" s="321">
        <v>47.6</v>
      </c>
      <c r="F300" s="321">
        <v>2016</v>
      </c>
      <c r="G300" s="323">
        <v>531239.80000000005</v>
      </c>
      <c r="H300" s="375"/>
      <c r="I300" s="389">
        <v>513383</v>
      </c>
      <c r="J300" s="321" t="s">
        <v>1937</v>
      </c>
      <c r="K300" s="321" t="s">
        <v>397</v>
      </c>
      <c r="L300" s="370" t="s">
        <v>1939</v>
      </c>
      <c r="M300" s="321" t="s">
        <v>397</v>
      </c>
      <c r="N300" s="321" t="s">
        <v>568</v>
      </c>
    </row>
    <row r="301" spans="1:30" s="359" customFormat="1" ht="71.25" customHeight="1">
      <c r="A301" s="347">
        <v>299</v>
      </c>
      <c r="B301" s="355" t="s">
        <v>133</v>
      </c>
      <c r="C301" s="321" t="s">
        <v>1923</v>
      </c>
      <c r="D301" s="375" t="s">
        <v>2620</v>
      </c>
      <c r="E301" s="321">
        <v>45.9</v>
      </c>
      <c r="F301" s="321">
        <v>2016</v>
      </c>
      <c r="G301" s="323">
        <v>1201662</v>
      </c>
      <c r="H301" s="375"/>
      <c r="I301" s="389">
        <v>512266.95</v>
      </c>
      <c r="J301" s="321" t="s">
        <v>1941</v>
      </c>
      <c r="K301" s="321" t="s">
        <v>397</v>
      </c>
      <c r="L301" s="370" t="s">
        <v>1943</v>
      </c>
      <c r="M301" s="321" t="s">
        <v>397</v>
      </c>
      <c r="N301" s="321" t="s">
        <v>568</v>
      </c>
    </row>
    <row r="302" spans="1:30" s="359" customFormat="1" ht="71.25" customHeight="1">
      <c r="A302" s="348">
        <v>300</v>
      </c>
      <c r="B302" s="355" t="s">
        <v>133</v>
      </c>
      <c r="C302" s="321" t="s">
        <v>1924</v>
      </c>
      <c r="D302" s="375" t="s">
        <v>2621</v>
      </c>
      <c r="E302" s="321">
        <v>45.9</v>
      </c>
      <c r="F302" s="321">
        <v>2016</v>
      </c>
      <c r="G302" s="323">
        <v>1196426</v>
      </c>
      <c r="H302" s="375"/>
      <c r="I302" s="389">
        <v>512266.95</v>
      </c>
      <c r="J302" s="321" t="s">
        <v>1941</v>
      </c>
      <c r="K302" s="321" t="s">
        <v>397</v>
      </c>
      <c r="L302" s="370" t="s">
        <v>1944</v>
      </c>
      <c r="M302" s="321" t="s">
        <v>397</v>
      </c>
      <c r="N302" s="321" t="s">
        <v>568</v>
      </c>
    </row>
    <row r="303" spans="1:30" s="4" customFormat="1" ht="55.5" customHeight="1">
      <c r="A303" s="347">
        <v>301</v>
      </c>
      <c r="B303" s="381" t="s">
        <v>133</v>
      </c>
      <c r="C303" s="321" t="s">
        <v>207</v>
      </c>
      <c r="D303" s="355" t="s">
        <v>2622</v>
      </c>
      <c r="E303" s="388">
        <v>68</v>
      </c>
      <c r="F303" s="388">
        <v>1957</v>
      </c>
      <c r="G303" s="321">
        <v>61657.32</v>
      </c>
      <c r="H303" s="321">
        <v>61657.32</v>
      </c>
      <c r="I303" s="321"/>
      <c r="J303" s="321" t="s">
        <v>659</v>
      </c>
      <c r="K303" s="321" t="s">
        <v>397</v>
      </c>
      <c r="L303" s="370" t="s">
        <v>1480</v>
      </c>
      <c r="M303" s="321" t="s">
        <v>397</v>
      </c>
      <c r="N303" s="321" t="s">
        <v>19</v>
      </c>
      <c r="O303" s="7"/>
      <c r="P303" s="7"/>
      <c r="Q303" s="7"/>
      <c r="R303" s="7"/>
      <c r="S303" s="7"/>
      <c r="T303" s="7"/>
      <c r="U303" s="7"/>
      <c r="V303" s="7"/>
      <c r="W303" s="7"/>
      <c r="X303" s="7"/>
      <c r="Y303" s="7"/>
      <c r="Z303" s="7"/>
      <c r="AA303" s="7"/>
      <c r="AB303" s="7"/>
      <c r="AC303" s="7"/>
      <c r="AD303" s="7"/>
    </row>
    <row r="304" spans="1:30" s="4" customFormat="1" ht="54" customHeight="1">
      <c r="A304" s="348">
        <v>302</v>
      </c>
      <c r="B304" s="381" t="s">
        <v>133</v>
      </c>
      <c r="C304" s="321" t="s">
        <v>208</v>
      </c>
      <c r="D304" s="358" t="s">
        <v>2623</v>
      </c>
      <c r="E304" s="321">
        <v>70.2</v>
      </c>
      <c r="F304" s="321">
        <v>1957</v>
      </c>
      <c r="G304" s="321">
        <v>59191.02</v>
      </c>
      <c r="H304" s="321">
        <v>59191.02</v>
      </c>
      <c r="I304" s="375">
        <v>871829.24</v>
      </c>
      <c r="J304" s="321" t="s">
        <v>500</v>
      </c>
      <c r="K304" s="321" t="s">
        <v>397</v>
      </c>
      <c r="L304" s="370" t="s">
        <v>1479</v>
      </c>
      <c r="M304" s="321" t="s">
        <v>397</v>
      </c>
      <c r="N304" s="321" t="s">
        <v>19</v>
      </c>
      <c r="O304" s="7"/>
      <c r="P304" s="7"/>
      <c r="Q304" s="7"/>
      <c r="R304" s="7"/>
      <c r="S304" s="7"/>
      <c r="T304" s="7"/>
      <c r="U304" s="7"/>
      <c r="V304" s="7"/>
      <c r="W304" s="7"/>
      <c r="X304" s="7"/>
      <c r="Y304" s="7"/>
      <c r="Z304" s="7"/>
      <c r="AA304" s="7"/>
      <c r="AB304" s="7"/>
      <c r="AC304" s="7"/>
      <c r="AD304" s="7"/>
    </row>
    <row r="305" spans="1:30" s="4" customFormat="1" ht="48.75" customHeight="1">
      <c r="A305" s="347">
        <v>303</v>
      </c>
      <c r="B305" s="381" t="s">
        <v>133</v>
      </c>
      <c r="C305" s="321" t="s">
        <v>209</v>
      </c>
      <c r="D305" s="375" t="s">
        <v>437</v>
      </c>
      <c r="E305" s="321" t="s">
        <v>2201</v>
      </c>
      <c r="F305" s="321">
        <v>1957</v>
      </c>
      <c r="G305" s="321">
        <v>172839.24</v>
      </c>
      <c r="H305" s="321">
        <v>172839.24</v>
      </c>
      <c r="I305" s="375">
        <v>1160546.7</v>
      </c>
      <c r="J305" s="321" t="s">
        <v>501</v>
      </c>
      <c r="K305" s="321" t="s">
        <v>397</v>
      </c>
      <c r="L305" s="370" t="s">
        <v>1481</v>
      </c>
      <c r="M305" s="321" t="s">
        <v>397</v>
      </c>
      <c r="N305" s="321" t="s">
        <v>19</v>
      </c>
      <c r="O305" s="7"/>
      <c r="P305" s="7"/>
      <c r="Q305" s="7"/>
      <c r="R305" s="7"/>
      <c r="S305" s="7"/>
      <c r="T305" s="7"/>
      <c r="U305" s="7"/>
      <c r="V305" s="7"/>
      <c r="W305" s="7"/>
      <c r="X305" s="7"/>
      <c r="Y305" s="7"/>
      <c r="Z305" s="7"/>
      <c r="AA305" s="7"/>
      <c r="AB305" s="7"/>
      <c r="AC305" s="7"/>
      <c r="AD305" s="7"/>
    </row>
    <row r="306" spans="1:30" s="4" customFormat="1" ht="55.5" customHeight="1">
      <c r="A306" s="348">
        <v>304</v>
      </c>
      <c r="B306" s="381" t="s">
        <v>133</v>
      </c>
      <c r="C306" s="321" t="s">
        <v>210</v>
      </c>
      <c r="D306" s="375" t="s">
        <v>438</v>
      </c>
      <c r="E306" s="321">
        <v>43.8</v>
      </c>
      <c r="F306" s="321">
        <v>1957</v>
      </c>
      <c r="G306" s="321">
        <v>168374.95</v>
      </c>
      <c r="H306" s="321">
        <v>168374.95</v>
      </c>
      <c r="I306" s="375">
        <v>231103.74</v>
      </c>
      <c r="J306" s="321" t="s">
        <v>502</v>
      </c>
      <c r="K306" s="321" t="s">
        <v>397</v>
      </c>
      <c r="L306" s="370" t="s">
        <v>1482</v>
      </c>
      <c r="M306" s="321" t="s">
        <v>397</v>
      </c>
      <c r="N306" s="321" t="s">
        <v>19</v>
      </c>
      <c r="O306" s="7"/>
      <c r="P306" s="7"/>
      <c r="Q306" s="7"/>
      <c r="R306" s="7"/>
      <c r="S306" s="7"/>
      <c r="T306" s="7"/>
      <c r="U306" s="7"/>
      <c r="V306" s="7"/>
      <c r="W306" s="7"/>
      <c r="X306" s="7"/>
      <c r="Y306" s="7"/>
      <c r="Z306" s="7"/>
      <c r="AA306" s="7"/>
      <c r="AB306" s="7"/>
      <c r="AC306" s="7"/>
      <c r="AD306" s="7"/>
    </row>
    <row r="307" spans="1:30" s="4" customFormat="1" ht="45">
      <c r="A307" s="347">
        <v>305</v>
      </c>
      <c r="B307" s="385" t="s">
        <v>133</v>
      </c>
      <c r="C307" s="321" t="s">
        <v>212</v>
      </c>
      <c r="D307" s="355" t="s">
        <v>3229</v>
      </c>
      <c r="E307" s="321">
        <v>45.2</v>
      </c>
      <c r="F307" s="321">
        <v>1953</v>
      </c>
      <c r="G307" s="321">
        <v>48.87</v>
      </c>
      <c r="H307" s="321">
        <v>48.87</v>
      </c>
      <c r="I307" s="321"/>
      <c r="J307" s="321" t="s">
        <v>63</v>
      </c>
      <c r="K307" s="321" t="s">
        <v>397</v>
      </c>
      <c r="L307" s="362" t="s">
        <v>350</v>
      </c>
      <c r="M307" s="321" t="s">
        <v>397</v>
      </c>
      <c r="N307" s="321" t="s">
        <v>19</v>
      </c>
      <c r="O307" s="7"/>
      <c r="P307" s="7"/>
      <c r="Q307" s="7"/>
      <c r="R307" s="7"/>
      <c r="S307" s="7"/>
      <c r="T307" s="7"/>
      <c r="U307" s="7"/>
      <c r="V307" s="7"/>
      <c r="W307" s="7"/>
      <c r="X307" s="7"/>
      <c r="Y307" s="7"/>
      <c r="Z307" s="7"/>
      <c r="AA307" s="7"/>
      <c r="AB307" s="7"/>
      <c r="AC307" s="7"/>
      <c r="AD307" s="7"/>
    </row>
    <row r="308" spans="1:30" s="4" customFormat="1" ht="67.5" customHeight="1">
      <c r="A308" s="348">
        <v>306</v>
      </c>
      <c r="B308" s="385" t="s">
        <v>133</v>
      </c>
      <c r="C308" s="321" t="s">
        <v>213</v>
      </c>
      <c r="D308" s="355" t="s">
        <v>2624</v>
      </c>
      <c r="E308" s="321">
        <v>46</v>
      </c>
      <c r="F308" s="321">
        <v>1985</v>
      </c>
      <c r="G308" s="321">
        <v>116.41</v>
      </c>
      <c r="H308" s="321">
        <v>116.41</v>
      </c>
      <c r="I308" s="375">
        <v>768627.34</v>
      </c>
      <c r="J308" s="321" t="s">
        <v>63</v>
      </c>
      <c r="K308" s="321" t="s">
        <v>397</v>
      </c>
      <c r="L308" s="324" t="s">
        <v>2257</v>
      </c>
      <c r="M308" s="321" t="s">
        <v>397</v>
      </c>
      <c r="N308" s="321" t="s">
        <v>19</v>
      </c>
    </row>
    <row r="309" spans="1:30" s="4" customFormat="1" ht="45">
      <c r="A309" s="347">
        <v>307</v>
      </c>
      <c r="B309" s="385" t="s">
        <v>133</v>
      </c>
      <c r="C309" s="321" t="s">
        <v>215</v>
      </c>
      <c r="D309" s="355" t="s">
        <v>490</v>
      </c>
      <c r="E309" s="321">
        <v>43.8</v>
      </c>
      <c r="F309" s="321">
        <v>1986</v>
      </c>
      <c r="G309" s="321">
        <v>5.59</v>
      </c>
      <c r="H309" s="321">
        <v>5.59</v>
      </c>
      <c r="I309" s="321"/>
      <c r="J309" s="321" t="s">
        <v>63</v>
      </c>
      <c r="K309" s="321" t="s">
        <v>397</v>
      </c>
      <c r="L309" s="362" t="s">
        <v>350</v>
      </c>
      <c r="M309" s="321" t="s">
        <v>397</v>
      </c>
      <c r="N309" s="321" t="s">
        <v>19</v>
      </c>
      <c r="O309" s="7"/>
      <c r="P309" s="7"/>
      <c r="Q309" s="7"/>
      <c r="R309" s="7"/>
      <c r="S309" s="7"/>
      <c r="T309" s="7"/>
      <c r="U309" s="7"/>
      <c r="V309" s="7"/>
      <c r="W309" s="7"/>
      <c r="X309" s="7"/>
      <c r="Y309" s="7"/>
      <c r="Z309" s="7"/>
      <c r="AA309" s="7"/>
      <c r="AB309" s="7"/>
      <c r="AC309" s="7"/>
      <c r="AD309" s="7"/>
    </row>
    <row r="310" spans="1:30" s="4" customFormat="1" ht="38.25">
      <c r="A310" s="348">
        <v>308</v>
      </c>
      <c r="B310" s="381" t="s">
        <v>133</v>
      </c>
      <c r="C310" s="321" t="s">
        <v>1313</v>
      </c>
      <c r="D310" s="378" t="s">
        <v>439</v>
      </c>
      <c r="E310" s="321">
        <v>30.5</v>
      </c>
      <c r="F310" s="321">
        <v>1978</v>
      </c>
      <c r="G310" s="321">
        <v>239687.42</v>
      </c>
      <c r="H310" s="323">
        <v>26818.69</v>
      </c>
      <c r="I310" s="375">
        <v>458174.36</v>
      </c>
      <c r="J310" s="321" t="s">
        <v>505</v>
      </c>
      <c r="K310" s="321" t="s">
        <v>397</v>
      </c>
      <c r="L310" s="370" t="s">
        <v>1483</v>
      </c>
      <c r="M310" s="321" t="s">
        <v>397</v>
      </c>
      <c r="N310" s="321" t="s">
        <v>19</v>
      </c>
      <c r="O310" s="7"/>
      <c r="P310" s="7"/>
      <c r="Q310" s="7"/>
      <c r="R310" s="7"/>
      <c r="S310" s="7"/>
      <c r="T310" s="7"/>
      <c r="U310" s="7"/>
      <c r="V310" s="7"/>
      <c r="W310" s="7"/>
      <c r="X310" s="7"/>
      <c r="Y310" s="7"/>
      <c r="Z310" s="7"/>
      <c r="AA310" s="7"/>
      <c r="AB310" s="7"/>
      <c r="AC310" s="7"/>
      <c r="AD310" s="7"/>
    </row>
    <row r="311" spans="1:30" s="4" customFormat="1" ht="48.75" customHeight="1">
      <c r="A311" s="347">
        <v>309</v>
      </c>
      <c r="B311" s="381" t="s">
        <v>205</v>
      </c>
      <c r="C311" s="321" t="s">
        <v>382</v>
      </c>
      <c r="D311" s="375" t="s">
        <v>440</v>
      </c>
      <c r="E311" s="321">
        <v>41.3</v>
      </c>
      <c r="F311" s="321">
        <v>1980</v>
      </c>
      <c r="G311" s="321">
        <v>107604.02</v>
      </c>
      <c r="H311" s="321">
        <v>107604.02</v>
      </c>
      <c r="I311" s="375">
        <v>531459.14</v>
      </c>
      <c r="J311" s="321" t="s">
        <v>529</v>
      </c>
      <c r="K311" s="321" t="s">
        <v>397</v>
      </c>
      <c r="L311" s="370" t="s">
        <v>1464</v>
      </c>
      <c r="M311" s="321" t="s">
        <v>397</v>
      </c>
      <c r="N311" s="321" t="s">
        <v>19</v>
      </c>
      <c r="O311" s="7"/>
      <c r="P311" s="7"/>
      <c r="Q311" s="7"/>
      <c r="R311" s="7"/>
      <c r="S311" s="7"/>
      <c r="T311" s="7"/>
      <c r="U311" s="7"/>
      <c r="V311" s="7"/>
      <c r="W311" s="7"/>
      <c r="X311" s="7"/>
      <c r="Y311" s="7"/>
      <c r="Z311" s="7"/>
      <c r="AA311" s="7"/>
      <c r="AB311" s="7"/>
      <c r="AC311" s="7"/>
      <c r="AD311" s="7"/>
    </row>
    <row r="312" spans="1:30" s="4" customFormat="1" ht="66.75" customHeight="1">
      <c r="A312" s="348">
        <v>310</v>
      </c>
      <c r="B312" s="381" t="s">
        <v>205</v>
      </c>
      <c r="C312" s="321" t="s">
        <v>982</v>
      </c>
      <c r="D312" s="355" t="s">
        <v>490</v>
      </c>
      <c r="E312" s="321">
        <v>54.7</v>
      </c>
      <c r="F312" s="321">
        <v>1960</v>
      </c>
      <c r="G312" s="321"/>
      <c r="H312" s="323"/>
      <c r="I312" s="375">
        <v>2177098.56</v>
      </c>
      <c r="J312" s="321" t="s">
        <v>613</v>
      </c>
      <c r="K312" s="321" t="s">
        <v>397</v>
      </c>
      <c r="L312" s="362" t="s">
        <v>350</v>
      </c>
      <c r="M312" s="321" t="s">
        <v>397</v>
      </c>
      <c r="N312" s="321" t="s">
        <v>19</v>
      </c>
      <c r="O312" s="7"/>
      <c r="P312" s="7"/>
      <c r="Q312" s="7"/>
      <c r="R312" s="7"/>
      <c r="S312" s="7"/>
      <c r="T312" s="7"/>
      <c r="U312" s="7"/>
      <c r="V312" s="7"/>
      <c r="W312" s="7"/>
      <c r="X312" s="7"/>
      <c r="Y312" s="7"/>
      <c r="Z312" s="7"/>
      <c r="AA312" s="7"/>
      <c r="AB312" s="7"/>
      <c r="AC312" s="7"/>
      <c r="AD312" s="7"/>
    </row>
    <row r="313" spans="1:30" s="4" customFormat="1" ht="45">
      <c r="A313" s="347">
        <v>311</v>
      </c>
      <c r="B313" s="385" t="s">
        <v>133</v>
      </c>
      <c r="C313" s="321" t="s">
        <v>223</v>
      </c>
      <c r="D313" s="355" t="s">
        <v>490</v>
      </c>
      <c r="E313" s="321">
        <v>64.099999999999994</v>
      </c>
      <c r="F313" s="321">
        <v>1995</v>
      </c>
      <c r="G313" s="321">
        <v>301471.52</v>
      </c>
      <c r="H313" s="321">
        <v>7601.62</v>
      </c>
      <c r="I313" s="321"/>
      <c r="J313" s="321" t="s">
        <v>63</v>
      </c>
      <c r="K313" s="321" t="s">
        <v>397</v>
      </c>
      <c r="L313" s="362" t="s">
        <v>350</v>
      </c>
      <c r="M313" s="321" t="s">
        <v>397</v>
      </c>
      <c r="N313" s="321" t="s">
        <v>19</v>
      </c>
      <c r="O313" s="7"/>
      <c r="P313" s="7"/>
      <c r="Q313" s="7"/>
      <c r="R313" s="7"/>
      <c r="S313" s="7"/>
      <c r="T313" s="7"/>
      <c r="U313" s="7"/>
      <c r="V313" s="7"/>
      <c r="W313" s="7"/>
      <c r="X313" s="7"/>
      <c r="Y313" s="7"/>
      <c r="Z313" s="7"/>
      <c r="AA313" s="7"/>
      <c r="AB313" s="7"/>
      <c r="AC313" s="7"/>
      <c r="AD313" s="7"/>
    </row>
    <row r="314" spans="1:30" s="4" customFormat="1" ht="67.5" customHeight="1">
      <c r="A314" s="348">
        <v>312</v>
      </c>
      <c r="B314" s="385" t="s">
        <v>133</v>
      </c>
      <c r="C314" s="321" t="s">
        <v>395</v>
      </c>
      <c r="D314" s="355" t="s">
        <v>2626</v>
      </c>
      <c r="E314" s="321">
        <v>43.1</v>
      </c>
      <c r="F314" s="321">
        <v>1979</v>
      </c>
      <c r="G314" s="321">
        <v>16284.54</v>
      </c>
      <c r="H314" s="321">
        <v>16284.54</v>
      </c>
      <c r="I314" s="375">
        <v>648734.73</v>
      </c>
      <c r="J314" s="321" t="s">
        <v>63</v>
      </c>
      <c r="K314" s="321" t="s">
        <v>397</v>
      </c>
      <c r="L314" s="324" t="s">
        <v>2258</v>
      </c>
      <c r="M314" s="321" t="s">
        <v>397</v>
      </c>
      <c r="N314" s="321" t="s">
        <v>19</v>
      </c>
      <c r="O314" s="7"/>
      <c r="P314" s="7"/>
      <c r="Q314" s="7"/>
      <c r="R314" s="7"/>
      <c r="S314" s="7"/>
      <c r="T314" s="7"/>
      <c r="U314" s="7"/>
      <c r="V314" s="7"/>
      <c r="W314" s="7"/>
      <c r="X314" s="7"/>
      <c r="Y314" s="7"/>
      <c r="Z314" s="7"/>
      <c r="AA314" s="7"/>
      <c r="AB314" s="7"/>
      <c r="AC314" s="7"/>
      <c r="AD314" s="7"/>
    </row>
    <row r="315" spans="1:30" s="4" customFormat="1" ht="45">
      <c r="A315" s="347">
        <v>313</v>
      </c>
      <c r="B315" s="385" t="s">
        <v>133</v>
      </c>
      <c r="C315" s="321" t="s">
        <v>347</v>
      </c>
      <c r="D315" s="355" t="s">
        <v>490</v>
      </c>
      <c r="E315" s="321">
        <v>50.7</v>
      </c>
      <c r="F315" s="321">
        <v>1973</v>
      </c>
      <c r="G315" s="321">
        <v>47255.87</v>
      </c>
      <c r="H315" s="321">
        <v>47255.87</v>
      </c>
      <c r="I315" s="321"/>
      <c r="J315" s="321" t="s">
        <v>63</v>
      </c>
      <c r="K315" s="321" t="s">
        <v>397</v>
      </c>
      <c r="L315" s="362" t="s">
        <v>350</v>
      </c>
      <c r="M315" s="321" t="s">
        <v>397</v>
      </c>
      <c r="N315" s="321" t="s">
        <v>19</v>
      </c>
      <c r="O315" s="7"/>
      <c r="P315" s="7"/>
      <c r="Q315" s="7"/>
      <c r="R315" s="7"/>
      <c r="S315" s="7"/>
      <c r="T315" s="7"/>
      <c r="U315" s="7"/>
      <c r="V315" s="7"/>
      <c r="W315" s="7"/>
      <c r="X315" s="7"/>
      <c r="Y315" s="7"/>
      <c r="Z315" s="7"/>
      <c r="AA315" s="7"/>
      <c r="AB315" s="7"/>
      <c r="AC315" s="7"/>
      <c r="AD315" s="7"/>
    </row>
    <row r="316" spans="1:30" s="4" customFormat="1" ht="64.5" customHeight="1">
      <c r="A316" s="348">
        <v>314</v>
      </c>
      <c r="B316" s="385" t="s">
        <v>2584</v>
      </c>
      <c r="C316" s="321" t="s">
        <v>2248</v>
      </c>
      <c r="D316" s="355" t="s">
        <v>2628</v>
      </c>
      <c r="E316" s="321">
        <v>121</v>
      </c>
      <c r="F316" s="321">
        <v>1970</v>
      </c>
      <c r="G316" s="321">
        <v>123571</v>
      </c>
      <c r="H316" s="321">
        <v>123571</v>
      </c>
      <c r="I316" s="375">
        <v>1435205.2</v>
      </c>
      <c r="J316" s="321" t="s">
        <v>63</v>
      </c>
      <c r="K316" s="321" t="s">
        <v>397</v>
      </c>
      <c r="L316" s="362" t="s">
        <v>2197</v>
      </c>
      <c r="M316" s="321" t="s">
        <v>397</v>
      </c>
      <c r="N316" s="321" t="s">
        <v>19</v>
      </c>
      <c r="O316" s="7"/>
      <c r="P316" s="7"/>
      <c r="Q316" s="7"/>
      <c r="R316" s="7"/>
      <c r="S316" s="7"/>
      <c r="T316" s="7"/>
      <c r="U316" s="7"/>
      <c r="V316" s="7"/>
      <c r="W316" s="7"/>
      <c r="X316" s="7"/>
      <c r="Y316" s="7"/>
      <c r="Z316" s="7"/>
      <c r="AA316" s="7"/>
      <c r="AB316" s="7"/>
      <c r="AC316" s="7"/>
      <c r="AD316" s="7"/>
    </row>
    <row r="317" spans="1:30" s="4" customFormat="1" ht="67.5" customHeight="1">
      <c r="A317" s="347">
        <v>315</v>
      </c>
      <c r="B317" s="385" t="s">
        <v>133</v>
      </c>
      <c r="C317" s="321" t="s">
        <v>228</v>
      </c>
      <c r="D317" s="355" t="s">
        <v>2629</v>
      </c>
      <c r="E317" s="321">
        <v>26</v>
      </c>
      <c r="F317" s="321">
        <v>1956</v>
      </c>
      <c r="G317" s="323">
        <v>1927</v>
      </c>
      <c r="H317" s="323">
        <v>1927</v>
      </c>
      <c r="I317" s="375">
        <v>342326.4</v>
      </c>
      <c r="J317" s="321" t="s">
        <v>63</v>
      </c>
      <c r="K317" s="321" t="s">
        <v>397</v>
      </c>
      <c r="L317" s="324" t="s">
        <v>2260</v>
      </c>
      <c r="M317" s="321" t="s">
        <v>397</v>
      </c>
      <c r="N317" s="321" t="s">
        <v>19</v>
      </c>
      <c r="O317" s="7"/>
      <c r="P317" s="7"/>
      <c r="Q317" s="7"/>
      <c r="R317" s="7"/>
      <c r="S317" s="7"/>
      <c r="T317" s="7"/>
      <c r="U317" s="7"/>
      <c r="V317" s="7"/>
      <c r="W317" s="7"/>
      <c r="X317" s="7"/>
      <c r="Y317" s="7"/>
      <c r="Z317" s="7"/>
      <c r="AA317" s="7"/>
      <c r="AB317" s="7"/>
      <c r="AC317" s="7"/>
      <c r="AD317" s="7"/>
    </row>
    <row r="318" spans="1:30" s="4" customFormat="1" ht="76.5" customHeight="1">
      <c r="A318" s="348">
        <v>316</v>
      </c>
      <c r="B318" s="385" t="s">
        <v>53</v>
      </c>
      <c r="C318" s="321" t="s">
        <v>229</v>
      </c>
      <c r="D318" s="189" t="s">
        <v>2630</v>
      </c>
      <c r="E318" s="321">
        <v>58.8</v>
      </c>
      <c r="F318" s="321">
        <v>1956</v>
      </c>
      <c r="G318" s="323">
        <v>19510</v>
      </c>
      <c r="H318" s="323">
        <v>19510</v>
      </c>
      <c r="I318" s="321"/>
      <c r="J318" s="321" t="s">
        <v>63</v>
      </c>
      <c r="K318" s="321" t="s">
        <v>397</v>
      </c>
      <c r="L318" s="324" t="s">
        <v>2261</v>
      </c>
      <c r="M318" s="321" t="s">
        <v>397</v>
      </c>
      <c r="N318" s="321" t="s">
        <v>19</v>
      </c>
    </row>
    <row r="319" spans="1:30" s="4" customFormat="1" ht="67.5" customHeight="1">
      <c r="A319" s="347">
        <v>317</v>
      </c>
      <c r="B319" s="385" t="s">
        <v>133</v>
      </c>
      <c r="C319" s="321" t="s">
        <v>231</v>
      </c>
      <c r="D319" s="355" t="s">
        <v>2632</v>
      </c>
      <c r="E319" s="321">
        <v>58.6</v>
      </c>
      <c r="F319" s="321">
        <v>1989</v>
      </c>
      <c r="G319" s="321">
        <v>330860.98</v>
      </c>
      <c r="H319" s="323">
        <v>22016.93</v>
      </c>
      <c r="I319" s="375">
        <v>1124508.8</v>
      </c>
      <c r="J319" s="321" t="s">
        <v>63</v>
      </c>
      <c r="K319" s="321" t="s">
        <v>397</v>
      </c>
      <c r="L319" s="324" t="s">
        <v>2262</v>
      </c>
      <c r="M319" s="321" t="s">
        <v>397</v>
      </c>
      <c r="N319" s="321" t="s">
        <v>19</v>
      </c>
      <c r="O319" s="7"/>
      <c r="P319" s="7"/>
      <c r="Q319" s="7"/>
      <c r="R319" s="7"/>
      <c r="S319" s="7"/>
      <c r="T319" s="7"/>
      <c r="U319" s="7"/>
      <c r="V319" s="7"/>
      <c r="W319" s="7"/>
      <c r="X319" s="7"/>
      <c r="Y319" s="7"/>
      <c r="Z319" s="7"/>
      <c r="AA319" s="7"/>
      <c r="AB319" s="7"/>
      <c r="AC319" s="7"/>
      <c r="AD319" s="7"/>
    </row>
    <row r="320" spans="1:30" s="4" customFormat="1" ht="67.5" customHeight="1">
      <c r="A320" s="348">
        <v>318</v>
      </c>
      <c r="B320" s="385" t="s">
        <v>133</v>
      </c>
      <c r="C320" s="321" t="s">
        <v>233</v>
      </c>
      <c r="D320" s="355" t="s">
        <v>2633</v>
      </c>
      <c r="E320" s="321">
        <v>29.3</v>
      </c>
      <c r="F320" s="321">
        <v>1969</v>
      </c>
      <c r="G320" s="321">
        <v>25671.34</v>
      </c>
      <c r="H320" s="323">
        <v>10298.66</v>
      </c>
      <c r="I320" s="375">
        <v>518980.35</v>
      </c>
      <c r="J320" s="321" t="s">
        <v>63</v>
      </c>
      <c r="K320" s="321" t="s">
        <v>397</v>
      </c>
      <c r="L320" s="324" t="s">
        <v>2264</v>
      </c>
      <c r="M320" s="321" t="s">
        <v>397</v>
      </c>
      <c r="N320" s="321" t="s">
        <v>19</v>
      </c>
      <c r="O320" s="7"/>
      <c r="P320" s="7"/>
      <c r="Q320" s="7"/>
      <c r="R320" s="7"/>
      <c r="S320" s="7"/>
      <c r="T320" s="7"/>
      <c r="U320" s="7"/>
      <c r="V320" s="7"/>
      <c r="W320" s="7"/>
      <c r="X320" s="7"/>
      <c r="Y320" s="7"/>
      <c r="Z320" s="7"/>
      <c r="AA320" s="7"/>
      <c r="AB320" s="7"/>
      <c r="AC320" s="7"/>
      <c r="AD320" s="7"/>
    </row>
    <row r="321" spans="1:30" s="4" customFormat="1" ht="93" customHeight="1">
      <c r="A321" s="347">
        <v>319</v>
      </c>
      <c r="B321" s="381" t="s">
        <v>133</v>
      </c>
      <c r="C321" s="321" t="s">
        <v>234</v>
      </c>
      <c r="D321" s="378" t="s">
        <v>2635</v>
      </c>
      <c r="E321" s="321">
        <v>31.5</v>
      </c>
      <c r="F321" s="321">
        <v>2001</v>
      </c>
      <c r="G321" s="321"/>
      <c r="H321" s="323"/>
      <c r="I321" s="118">
        <v>592165.35</v>
      </c>
      <c r="J321" s="321" t="s">
        <v>1896</v>
      </c>
      <c r="K321" s="321" t="s">
        <v>397</v>
      </c>
      <c r="L321" s="370" t="s">
        <v>1897</v>
      </c>
      <c r="M321" s="321" t="s">
        <v>397</v>
      </c>
      <c r="N321" s="321" t="s">
        <v>19</v>
      </c>
      <c r="O321" s="7"/>
      <c r="P321" s="7"/>
      <c r="Q321" s="7"/>
      <c r="R321" s="7"/>
      <c r="S321" s="7"/>
      <c r="T321" s="7"/>
      <c r="U321" s="7"/>
      <c r="V321" s="7"/>
      <c r="W321" s="7"/>
      <c r="X321" s="7"/>
      <c r="Y321" s="7"/>
      <c r="Z321" s="7"/>
      <c r="AA321" s="7"/>
      <c r="AB321" s="7"/>
      <c r="AC321" s="7"/>
      <c r="AD321" s="7"/>
    </row>
    <row r="322" spans="1:30" s="4" customFormat="1" ht="46.5" customHeight="1">
      <c r="A322" s="348">
        <v>320</v>
      </c>
      <c r="B322" s="385" t="s">
        <v>133</v>
      </c>
      <c r="C322" s="321" t="s">
        <v>235</v>
      </c>
      <c r="D322" s="375" t="s">
        <v>445</v>
      </c>
      <c r="E322" s="321">
        <v>62.3</v>
      </c>
      <c r="F322" s="321">
        <v>1995</v>
      </c>
      <c r="G322" s="321">
        <v>293460.65999999997</v>
      </c>
      <c r="H322" s="323">
        <v>38458.839999999997</v>
      </c>
      <c r="I322" s="375">
        <v>1247507.04</v>
      </c>
      <c r="J322" s="321" t="s">
        <v>63</v>
      </c>
      <c r="K322" s="321" t="s">
        <v>397</v>
      </c>
      <c r="L322" s="370" t="s">
        <v>1510</v>
      </c>
      <c r="M322" s="321" t="s">
        <v>397</v>
      </c>
      <c r="N322" s="321" t="s">
        <v>19</v>
      </c>
      <c r="O322" s="7"/>
      <c r="P322" s="7"/>
      <c r="Q322" s="7"/>
      <c r="R322" s="7"/>
      <c r="S322" s="7"/>
      <c r="T322" s="7"/>
      <c r="U322" s="7"/>
      <c r="V322" s="7"/>
      <c r="W322" s="7"/>
      <c r="X322" s="7"/>
      <c r="Y322" s="7"/>
      <c r="Z322" s="7"/>
      <c r="AA322" s="7"/>
      <c r="AB322" s="7"/>
      <c r="AC322" s="7"/>
      <c r="AD322" s="7"/>
    </row>
    <row r="323" spans="1:30" s="4" customFormat="1" ht="67.5" customHeight="1">
      <c r="A323" s="347">
        <v>321</v>
      </c>
      <c r="B323" s="385" t="s">
        <v>133</v>
      </c>
      <c r="C323" s="321" t="s">
        <v>236</v>
      </c>
      <c r="D323" s="355" t="s">
        <v>2636</v>
      </c>
      <c r="E323" s="321">
        <v>48.2</v>
      </c>
      <c r="F323" s="321">
        <v>1995</v>
      </c>
      <c r="G323" s="321">
        <v>235560.33</v>
      </c>
      <c r="H323" s="323">
        <v>28200.42</v>
      </c>
      <c r="I323" s="375">
        <v>965165.96</v>
      </c>
      <c r="J323" s="321" t="s">
        <v>63</v>
      </c>
      <c r="K323" s="321" t="s">
        <v>397</v>
      </c>
      <c r="L323" s="324" t="s">
        <v>2266</v>
      </c>
      <c r="M323" s="321" t="s">
        <v>397</v>
      </c>
      <c r="N323" s="321" t="s">
        <v>19</v>
      </c>
      <c r="O323" s="7"/>
      <c r="P323" s="7"/>
      <c r="Q323" s="7"/>
      <c r="R323" s="7"/>
      <c r="S323" s="7"/>
      <c r="T323" s="7"/>
      <c r="U323" s="7"/>
      <c r="V323" s="7"/>
      <c r="W323" s="7"/>
      <c r="X323" s="7"/>
      <c r="Y323" s="7"/>
      <c r="Z323" s="7"/>
      <c r="AA323" s="7"/>
      <c r="AB323" s="7"/>
      <c r="AC323" s="7"/>
      <c r="AD323" s="7"/>
    </row>
    <row r="324" spans="1:30" s="4" customFormat="1" ht="67.5" customHeight="1">
      <c r="A324" s="348">
        <v>322</v>
      </c>
      <c r="B324" s="385" t="s">
        <v>133</v>
      </c>
      <c r="C324" s="321" t="s">
        <v>243</v>
      </c>
      <c r="D324" s="355" t="s">
        <v>2637</v>
      </c>
      <c r="E324" s="321">
        <v>34.700000000000003</v>
      </c>
      <c r="F324" s="321">
        <v>1978</v>
      </c>
      <c r="G324" s="321">
        <v>286982.98</v>
      </c>
      <c r="H324" s="365">
        <v>31688.91</v>
      </c>
      <c r="I324" s="375">
        <v>521267.22</v>
      </c>
      <c r="J324" s="321" t="s">
        <v>63</v>
      </c>
      <c r="K324" s="321" t="s">
        <v>397</v>
      </c>
      <c r="L324" s="324" t="s">
        <v>2267</v>
      </c>
      <c r="M324" s="321" t="s">
        <v>397</v>
      </c>
      <c r="N324" s="321" t="s">
        <v>19</v>
      </c>
      <c r="O324" s="7"/>
      <c r="P324" s="7"/>
      <c r="Q324" s="7"/>
      <c r="R324" s="7"/>
      <c r="S324" s="7"/>
      <c r="T324" s="7"/>
      <c r="U324" s="7"/>
      <c r="V324" s="7"/>
      <c r="W324" s="7"/>
      <c r="X324" s="7"/>
      <c r="Y324" s="7"/>
      <c r="Z324" s="7"/>
      <c r="AA324" s="7"/>
      <c r="AB324" s="7"/>
      <c r="AC324" s="7"/>
      <c r="AD324" s="7"/>
    </row>
    <row r="325" spans="1:30" s="4" customFormat="1" ht="67.5" customHeight="1">
      <c r="A325" s="347">
        <v>323</v>
      </c>
      <c r="B325" s="385" t="s">
        <v>133</v>
      </c>
      <c r="C325" s="321" t="s">
        <v>244</v>
      </c>
      <c r="D325" s="355" t="s">
        <v>2638</v>
      </c>
      <c r="E325" s="321">
        <v>36.5</v>
      </c>
      <c r="F325" s="321">
        <v>1963</v>
      </c>
      <c r="G325" s="321">
        <v>270831.27</v>
      </c>
      <c r="H325" s="323">
        <v>12619.9</v>
      </c>
      <c r="I325" s="375">
        <v>532029.11</v>
      </c>
      <c r="J325" s="321" t="s">
        <v>63</v>
      </c>
      <c r="K325" s="321" t="s">
        <v>397</v>
      </c>
      <c r="L325" s="324" t="s">
        <v>2268</v>
      </c>
      <c r="M325" s="321" t="s">
        <v>397</v>
      </c>
      <c r="N325" s="321" t="s">
        <v>19</v>
      </c>
    </row>
    <row r="326" spans="1:30" s="4" customFormat="1" ht="67.5" customHeight="1">
      <c r="A326" s="348">
        <v>324</v>
      </c>
      <c r="B326" s="385" t="s">
        <v>133</v>
      </c>
      <c r="C326" s="321" t="s">
        <v>245</v>
      </c>
      <c r="D326" s="355" t="s">
        <v>2639</v>
      </c>
      <c r="E326" s="321">
        <v>36.9</v>
      </c>
      <c r="F326" s="321">
        <v>1963</v>
      </c>
      <c r="G326" s="321">
        <v>264495.71999999997</v>
      </c>
      <c r="H326" s="323">
        <v>10201.790000000001</v>
      </c>
      <c r="I326" s="375">
        <v>537859.56999999995</v>
      </c>
      <c r="J326" s="321" t="s">
        <v>63</v>
      </c>
      <c r="K326" s="321" t="s">
        <v>397</v>
      </c>
      <c r="L326" s="324" t="s">
        <v>2269</v>
      </c>
      <c r="M326" s="321" t="s">
        <v>397</v>
      </c>
      <c r="N326" s="321" t="s">
        <v>19</v>
      </c>
      <c r="O326" s="7"/>
      <c r="P326" s="7"/>
      <c r="Q326" s="7"/>
      <c r="R326" s="7"/>
      <c r="S326" s="7"/>
      <c r="T326" s="7"/>
      <c r="U326" s="7"/>
      <c r="V326" s="7"/>
      <c r="W326" s="7"/>
      <c r="X326" s="7"/>
      <c r="Y326" s="7"/>
      <c r="Z326" s="7"/>
      <c r="AA326" s="7"/>
      <c r="AB326" s="7"/>
      <c r="AC326" s="7"/>
      <c r="AD326" s="7"/>
    </row>
    <row r="327" spans="1:30" s="4" customFormat="1" ht="67.5" customHeight="1">
      <c r="A327" s="347">
        <v>325</v>
      </c>
      <c r="B327" s="385" t="s">
        <v>133</v>
      </c>
      <c r="C327" s="321" t="s">
        <v>246</v>
      </c>
      <c r="D327" s="355" t="s">
        <v>2640</v>
      </c>
      <c r="E327" s="321">
        <v>48.2</v>
      </c>
      <c r="F327" s="321">
        <v>1963</v>
      </c>
      <c r="G327" s="321">
        <v>270831.28000000003</v>
      </c>
      <c r="H327" s="323">
        <v>12619.89</v>
      </c>
      <c r="I327" s="375">
        <v>702569.95</v>
      </c>
      <c r="J327" s="321" t="s">
        <v>63</v>
      </c>
      <c r="K327" s="321" t="s">
        <v>397</v>
      </c>
      <c r="L327" s="324" t="s">
        <v>2270</v>
      </c>
      <c r="M327" s="321" t="s">
        <v>397</v>
      </c>
      <c r="N327" s="321" t="s">
        <v>19</v>
      </c>
      <c r="O327" s="7"/>
      <c r="P327" s="7"/>
      <c r="Q327" s="7"/>
      <c r="R327" s="7"/>
      <c r="S327" s="7"/>
      <c r="T327" s="7"/>
      <c r="U327" s="7"/>
      <c r="V327" s="7"/>
      <c r="W327" s="7"/>
      <c r="X327" s="7"/>
      <c r="Y327" s="7"/>
      <c r="Z327" s="7"/>
      <c r="AA327" s="7"/>
      <c r="AB327" s="7"/>
      <c r="AC327" s="7"/>
      <c r="AD327" s="7"/>
    </row>
    <row r="328" spans="1:30" s="4" customFormat="1" ht="75" customHeight="1">
      <c r="A328" s="348">
        <v>326</v>
      </c>
      <c r="B328" s="385" t="s">
        <v>133</v>
      </c>
      <c r="C328" s="321" t="s">
        <v>250</v>
      </c>
      <c r="D328" s="189" t="s">
        <v>2642</v>
      </c>
      <c r="E328" s="321">
        <v>51.3</v>
      </c>
      <c r="F328" s="321">
        <v>1968</v>
      </c>
      <c r="G328" s="321">
        <v>265465</v>
      </c>
      <c r="H328" s="323">
        <v>13002.01</v>
      </c>
      <c r="I328" s="378">
        <v>753856.58</v>
      </c>
      <c r="J328" s="321" t="s">
        <v>63</v>
      </c>
      <c r="K328" s="321" t="s">
        <v>397</v>
      </c>
      <c r="L328" s="362" t="s">
        <v>2283</v>
      </c>
      <c r="M328" s="321" t="s">
        <v>397</v>
      </c>
      <c r="N328" s="321" t="s">
        <v>19</v>
      </c>
    </row>
    <row r="329" spans="1:30" s="4" customFormat="1" ht="67.5" customHeight="1">
      <c r="A329" s="347">
        <v>327</v>
      </c>
      <c r="B329" s="385" t="s">
        <v>133</v>
      </c>
      <c r="C329" s="321" t="s">
        <v>253</v>
      </c>
      <c r="D329" s="355" t="s">
        <v>2644</v>
      </c>
      <c r="E329" s="321">
        <v>44.3</v>
      </c>
      <c r="F329" s="321">
        <v>1991</v>
      </c>
      <c r="G329" s="321">
        <v>98721.77</v>
      </c>
      <c r="H329" s="323">
        <v>19121.54</v>
      </c>
      <c r="I329" s="375">
        <v>101496.17</v>
      </c>
      <c r="J329" s="321" t="s">
        <v>63</v>
      </c>
      <c r="K329" s="321" t="s">
        <v>397</v>
      </c>
      <c r="L329" s="324" t="s">
        <v>2286</v>
      </c>
      <c r="M329" s="321" t="s">
        <v>397</v>
      </c>
      <c r="N329" s="321" t="s">
        <v>19</v>
      </c>
      <c r="O329" s="7"/>
      <c r="P329" s="7"/>
      <c r="Q329" s="7"/>
      <c r="R329" s="7"/>
      <c r="S329" s="7"/>
      <c r="T329" s="7"/>
      <c r="U329" s="7"/>
      <c r="V329" s="7"/>
      <c r="W329" s="7"/>
      <c r="X329" s="7"/>
      <c r="Y329" s="7"/>
      <c r="Z329" s="7"/>
      <c r="AA329" s="7"/>
      <c r="AB329" s="7"/>
      <c r="AC329" s="7"/>
      <c r="AD329" s="7"/>
    </row>
    <row r="330" spans="1:30" s="4" customFormat="1" ht="67.5" customHeight="1">
      <c r="A330" s="348">
        <v>328</v>
      </c>
      <c r="B330" s="385" t="s">
        <v>133</v>
      </c>
      <c r="C330" s="321" t="s">
        <v>254</v>
      </c>
      <c r="D330" s="355" t="s">
        <v>451</v>
      </c>
      <c r="E330" s="321">
        <v>57.9</v>
      </c>
      <c r="F330" s="321">
        <v>1969</v>
      </c>
      <c r="G330" s="321">
        <v>19549.43</v>
      </c>
      <c r="H330" s="321">
        <v>19549.43</v>
      </c>
      <c r="I330" s="375">
        <v>132655.26999999999</v>
      </c>
      <c r="J330" s="321" t="s">
        <v>63</v>
      </c>
      <c r="K330" s="321" t="s">
        <v>397</v>
      </c>
      <c r="L330" s="324" t="s">
        <v>2287</v>
      </c>
      <c r="M330" s="321" t="s">
        <v>397</v>
      </c>
      <c r="N330" s="321" t="s">
        <v>19</v>
      </c>
      <c r="O330" s="7"/>
      <c r="P330" s="7"/>
      <c r="Q330" s="7"/>
      <c r="R330" s="7"/>
      <c r="S330" s="7"/>
      <c r="T330" s="7"/>
      <c r="U330" s="7"/>
      <c r="V330" s="7"/>
      <c r="W330" s="7"/>
      <c r="X330" s="7"/>
      <c r="Y330" s="7"/>
      <c r="Z330" s="7"/>
      <c r="AA330" s="7"/>
      <c r="AB330" s="7"/>
      <c r="AC330" s="7"/>
      <c r="AD330" s="7"/>
    </row>
    <row r="331" spans="1:30" s="4" customFormat="1" ht="67.5" customHeight="1">
      <c r="A331" s="347">
        <v>329</v>
      </c>
      <c r="B331" s="385" t="s">
        <v>133</v>
      </c>
      <c r="C331" s="321" t="s">
        <v>258</v>
      </c>
      <c r="D331" s="355" t="s">
        <v>2648</v>
      </c>
      <c r="E331" s="321">
        <v>40.1</v>
      </c>
      <c r="F331" s="321">
        <v>1972</v>
      </c>
      <c r="G331" s="321">
        <v>32839.300000000003</v>
      </c>
      <c r="H331" s="323">
        <v>11620.71</v>
      </c>
      <c r="I331" s="375">
        <v>595233.17000000004</v>
      </c>
      <c r="J331" s="321" t="s">
        <v>63</v>
      </c>
      <c r="K331" s="321" t="s">
        <v>397</v>
      </c>
      <c r="L331" s="324" t="s">
        <v>2291</v>
      </c>
      <c r="M331" s="321" t="s">
        <v>397</v>
      </c>
      <c r="N331" s="321" t="s">
        <v>19</v>
      </c>
      <c r="O331" s="7"/>
      <c r="P331" s="7"/>
      <c r="Q331" s="7"/>
      <c r="R331" s="7"/>
      <c r="S331" s="7"/>
      <c r="T331" s="7"/>
      <c r="U331" s="7"/>
      <c r="V331" s="7"/>
      <c r="W331" s="7"/>
      <c r="X331" s="7"/>
      <c r="Y331" s="7"/>
      <c r="Z331" s="7"/>
      <c r="AA331" s="7"/>
      <c r="AB331" s="7"/>
      <c r="AC331" s="7"/>
      <c r="AD331" s="7"/>
    </row>
    <row r="332" spans="1:30" s="4" customFormat="1" ht="45">
      <c r="A332" s="348">
        <v>330</v>
      </c>
      <c r="B332" s="385" t="s">
        <v>133</v>
      </c>
      <c r="C332" s="321" t="s">
        <v>260</v>
      </c>
      <c r="D332" s="355" t="s">
        <v>490</v>
      </c>
      <c r="E332" s="321">
        <v>43.2</v>
      </c>
      <c r="F332" s="321">
        <v>1977</v>
      </c>
      <c r="G332" s="321">
        <v>33080.629999999997</v>
      </c>
      <c r="H332" s="323">
        <v>9775.56</v>
      </c>
      <c r="I332" s="321"/>
      <c r="J332" s="321" t="s">
        <v>63</v>
      </c>
      <c r="K332" s="321" t="s">
        <v>397</v>
      </c>
      <c r="L332" s="362" t="s">
        <v>350</v>
      </c>
      <c r="M332" s="321" t="s">
        <v>397</v>
      </c>
      <c r="N332" s="321" t="s">
        <v>19</v>
      </c>
      <c r="O332" s="7"/>
      <c r="P332" s="7"/>
      <c r="Q332" s="7"/>
      <c r="R332" s="7"/>
      <c r="S332" s="7"/>
      <c r="T332" s="7"/>
      <c r="U332" s="7"/>
      <c r="V332" s="7"/>
      <c r="W332" s="7"/>
      <c r="X332" s="7"/>
      <c r="Y332" s="7"/>
      <c r="Z332" s="7"/>
      <c r="AA332" s="7"/>
      <c r="AB332" s="7"/>
      <c r="AC332" s="7"/>
      <c r="AD332" s="7"/>
    </row>
    <row r="333" spans="1:30" s="4" customFormat="1" ht="45">
      <c r="A333" s="347">
        <v>331</v>
      </c>
      <c r="B333" s="385" t="s">
        <v>133</v>
      </c>
      <c r="C333" s="321" t="s">
        <v>261</v>
      </c>
      <c r="D333" s="355" t="s">
        <v>490</v>
      </c>
      <c r="E333" s="321">
        <v>45.6</v>
      </c>
      <c r="F333" s="321">
        <v>1977</v>
      </c>
      <c r="G333" s="321">
        <v>34909.61</v>
      </c>
      <c r="H333" s="323">
        <v>10707.68</v>
      </c>
      <c r="I333" s="321"/>
      <c r="J333" s="321" t="s">
        <v>63</v>
      </c>
      <c r="K333" s="321" t="s">
        <v>397</v>
      </c>
      <c r="L333" s="362" t="s">
        <v>350</v>
      </c>
      <c r="M333" s="321" t="s">
        <v>397</v>
      </c>
      <c r="N333" s="321" t="s">
        <v>19</v>
      </c>
      <c r="O333" s="7"/>
      <c r="P333" s="7"/>
      <c r="Q333" s="7"/>
      <c r="R333" s="7"/>
      <c r="S333" s="7"/>
      <c r="T333" s="7"/>
      <c r="U333" s="7"/>
      <c r="V333" s="7"/>
      <c r="W333" s="7"/>
      <c r="X333" s="7"/>
      <c r="Y333" s="7"/>
      <c r="Z333" s="7"/>
      <c r="AA333" s="7"/>
      <c r="AB333" s="7"/>
      <c r="AC333" s="7"/>
      <c r="AD333" s="7"/>
    </row>
    <row r="334" spans="1:30" s="4" customFormat="1" ht="45">
      <c r="A334" s="348">
        <v>332</v>
      </c>
      <c r="B334" s="385" t="s">
        <v>133</v>
      </c>
      <c r="C334" s="321" t="s">
        <v>262</v>
      </c>
      <c r="D334" s="355" t="s">
        <v>490</v>
      </c>
      <c r="E334" s="321">
        <v>40.299999999999997</v>
      </c>
      <c r="F334" s="321">
        <v>1977</v>
      </c>
      <c r="G334" s="321">
        <v>30854.05</v>
      </c>
      <c r="H334" s="323">
        <v>9463.49</v>
      </c>
      <c r="I334" s="321"/>
      <c r="J334" s="321" t="s">
        <v>63</v>
      </c>
      <c r="K334" s="321" t="s">
        <v>397</v>
      </c>
      <c r="L334" s="362" t="s">
        <v>350</v>
      </c>
      <c r="M334" s="321" t="s">
        <v>397</v>
      </c>
      <c r="N334" s="321" t="s">
        <v>19</v>
      </c>
      <c r="O334" s="7"/>
      <c r="P334" s="7"/>
      <c r="Q334" s="7"/>
      <c r="R334" s="7"/>
      <c r="S334" s="7"/>
      <c r="T334" s="7"/>
      <c r="U334" s="7"/>
      <c r="V334" s="7"/>
      <c r="W334" s="7"/>
      <c r="X334" s="7"/>
      <c r="Y334" s="7"/>
      <c r="Z334" s="7"/>
      <c r="AA334" s="7"/>
      <c r="AB334" s="7"/>
      <c r="AC334" s="7"/>
      <c r="AD334" s="7"/>
    </row>
    <row r="335" spans="1:30" s="4" customFormat="1" ht="67.5" customHeight="1">
      <c r="A335" s="347">
        <v>333</v>
      </c>
      <c r="B335" s="385" t="s">
        <v>133</v>
      </c>
      <c r="C335" s="321" t="s">
        <v>263</v>
      </c>
      <c r="D335" s="355" t="s">
        <v>2649</v>
      </c>
      <c r="E335" s="321">
        <v>40.200000000000003</v>
      </c>
      <c r="F335" s="321">
        <v>1976</v>
      </c>
      <c r="G335" s="321">
        <v>40017.06</v>
      </c>
      <c r="H335" s="323">
        <v>11972.52</v>
      </c>
      <c r="I335" s="378">
        <v>553446.86</v>
      </c>
      <c r="J335" s="321" t="s">
        <v>63</v>
      </c>
      <c r="K335" s="321" t="s">
        <v>397</v>
      </c>
      <c r="L335" s="324" t="s">
        <v>2292</v>
      </c>
      <c r="M335" s="321" t="s">
        <v>397</v>
      </c>
      <c r="N335" s="321" t="s">
        <v>19</v>
      </c>
      <c r="O335" s="7"/>
      <c r="P335" s="7"/>
      <c r="Q335" s="7"/>
      <c r="R335" s="7"/>
      <c r="S335" s="7"/>
      <c r="T335" s="7"/>
      <c r="U335" s="7"/>
      <c r="V335" s="7"/>
      <c r="W335" s="7"/>
      <c r="X335" s="7"/>
      <c r="Y335" s="7"/>
      <c r="Z335" s="7"/>
      <c r="AA335" s="7"/>
      <c r="AB335" s="7"/>
      <c r="AC335" s="7"/>
      <c r="AD335" s="7"/>
    </row>
    <row r="336" spans="1:30" s="4" customFormat="1" ht="67.5" customHeight="1">
      <c r="A336" s="348">
        <v>334</v>
      </c>
      <c r="B336" s="385" t="s">
        <v>133</v>
      </c>
      <c r="C336" s="321" t="s">
        <v>264</v>
      </c>
      <c r="D336" s="355" t="s">
        <v>2650</v>
      </c>
      <c r="E336" s="321">
        <v>36.200000000000003</v>
      </c>
      <c r="F336" s="321">
        <v>1976</v>
      </c>
      <c r="G336" s="321">
        <v>36035.26</v>
      </c>
      <c r="H336" s="323">
        <v>10781.19</v>
      </c>
      <c r="I336" s="375">
        <v>393263.8</v>
      </c>
      <c r="J336" s="321" t="s">
        <v>63</v>
      </c>
      <c r="K336" s="321" t="s">
        <v>397</v>
      </c>
      <c r="L336" s="324" t="s">
        <v>2293</v>
      </c>
      <c r="M336" s="321" t="s">
        <v>397</v>
      </c>
      <c r="N336" s="321" t="s">
        <v>19</v>
      </c>
      <c r="O336" s="7"/>
      <c r="P336" s="7"/>
      <c r="Q336" s="7"/>
      <c r="R336" s="7"/>
      <c r="S336" s="7"/>
      <c r="T336" s="7"/>
      <c r="U336" s="7"/>
      <c r="V336" s="7"/>
      <c r="W336" s="7"/>
      <c r="X336" s="7"/>
      <c r="Y336" s="7"/>
      <c r="Z336" s="7"/>
      <c r="AA336" s="7"/>
      <c r="AB336" s="7"/>
      <c r="AC336" s="7"/>
      <c r="AD336" s="7"/>
    </row>
    <row r="337" spans="1:30" s="4" customFormat="1" ht="82.5" customHeight="1">
      <c r="A337" s="347">
        <v>335</v>
      </c>
      <c r="B337" s="34" t="s">
        <v>133</v>
      </c>
      <c r="C337" s="5" t="s">
        <v>268</v>
      </c>
      <c r="D337" s="16" t="s">
        <v>2294</v>
      </c>
      <c r="E337" s="5">
        <v>49.5</v>
      </c>
      <c r="F337" s="5">
        <v>1980</v>
      </c>
      <c r="G337" s="5">
        <v>49736.98</v>
      </c>
      <c r="H337" s="6">
        <v>13515.99</v>
      </c>
      <c r="I337" s="5" t="s">
        <v>397</v>
      </c>
      <c r="J337" s="5" t="s">
        <v>63</v>
      </c>
      <c r="K337" s="5" t="s">
        <v>397</v>
      </c>
      <c r="L337" s="135" t="s">
        <v>2295</v>
      </c>
      <c r="M337" s="5" t="s">
        <v>397</v>
      </c>
      <c r="N337" s="5" t="s">
        <v>19</v>
      </c>
      <c r="O337" s="7"/>
      <c r="P337" s="7"/>
      <c r="Q337" s="7"/>
      <c r="R337" s="7"/>
      <c r="S337" s="7"/>
      <c r="T337" s="7"/>
      <c r="U337" s="7"/>
      <c r="V337" s="7"/>
      <c r="W337" s="7"/>
      <c r="X337" s="7"/>
      <c r="Y337" s="7"/>
      <c r="Z337" s="7"/>
      <c r="AA337" s="7"/>
      <c r="AB337" s="7"/>
      <c r="AC337" s="7"/>
      <c r="AD337" s="7"/>
    </row>
    <row r="338" spans="1:30" s="4" customFormat="1" ht="67.5" customHeight="1">
      <c r="A338" s="348">
        <v>336</v>
      </c>
      <c r="B338" s="385" t="s">
        <v>133</v>
      </c>
      <c r="C338" s="321" t="s">
        <v>269</v>
      </c>
      <c r="D338" s="355" t="s">
        <v>2651</v>
      </c>
      <c r="E338" s="321">
        <v>49.2</v>
      </c>
      <c r="F338" s="321">
        <v>1977</v>
      </c>
      <c r="G338" s="321">
        <v>41268.239999999998</v>
      </c>
      <c r="H338" s="323">
        <v>12494.02</v>
      </c>
      <c r="I338" s="375">
        <v>463868.43</v>
      </c>
      <c r="J338" s="321" t="s">
        <v>63</v>
      </c>
      <c r="K338" s="321" t="s">
        <v>397</v>
      </c>
      <c r="L338" s="324" t="s">
        <v>2296</v>
      </c>
      <c r="M338" s="321" t="s">
        <v>397</v>
      </c>
      <c r="N338" s="321" t="s">
        <v>19</v>
      </c>
      <c r="O338" s="7"/>
      <c r="P338" s="7"/>
      <c r="Q338" s="7"/>
      <c r="R338" s="7"/>
      <c r="S338" s="7"/>
      <c r="T338" s="7"/>
      <c r="U338" s="7"/>
      <c r="V338" s="7"/>
      <c r="W338" s="7"/>
      <c r="X338" s="7"/>
      <c r="Y338" s="7"/>
      <c r="Z338" s="7"/>
      <c r="AA338" s="7"/>
      <c r="AB338" s="7"/>
      <c r="AC338" s="7"/>
      <c r="AD338" s="7"/>
    </row>
    <row r="339" spans="1:30" s="4" customFormat="1" ht="45">
      <c r="A339" s="347">
        <v>337</v>
      </c>
      <c r="B339" s="385" t="s">
        <v>133</v>
      </c>
      <c r="C339" s="321" t="s">
        <v>274</v>
      </c>
      <c r="D339" s="355" t="s">
        <v>490</v>
      </c>
      <c r="E339" s="321">
        <v>37.9</v>
      </c>
      <c r="F339" s="321">
        <v>1974</v>
      </c>
      <c r="G339" s="321">
        <v>28744.11</v>
      </c>
      <c r="H339" s="323">
        <v>9340.56</v>
      </c>
      <c r="I339" s="321"/>
      <c r="J339" s="321" t="s">
        <v>63</v>
      </c>
      <c r="K339" s="321" t="s">
        <v>397</v>
      </c>
      <c r="L339" s="362" t="s">
        <v>350</v>
      </c>
      <c r="M339" s="321" t="s">
        <v>397</v>
      </c>
      <c r="N339" s="321" t="s">
        <v>19</v>
      </c>
      <c r="O339" s="7"/>
      <c r="P339" s="7"/>
      <c r="Q339" s="7"/>
      <c r="R339" s="7"/>
      <c r="S339" s="7"/>
      <c r="T339" s="7"/>
      <c r="U339" s="7"/>
      <c r="V339" s="7"/>
      <c r="W339" s="7"/>
      <c r="X339" s="7"/>
      <c r="Y339" s="7"/>
      <c r="Z339" s="7"/>
      <c r="AA339" s="7"/>
      <c r="AB339" s="7"/>
      <c r="AC339" s="7"/>
      <c r="AD339" s="7"/>
    </row>
    <row r="340" spans="1:30" s="4" customFormat="1" ht="45">
      <c r="A340" s="348">
        <v>338</v>
      </c>
      <c r="B340" s="385" t="s">
        <v>133</v>
      </c>
      <c r="C340" s="321" t="s">
        <v>275</v>
      </c>
      <c r="D340" s="355" t="s">
        <v>490</v>
      </c>
      <c r="E340" s="321">
        <v>28.1</v>
      </c>
      <c r="F340" s="321">
        <v>1974</v>
      </c>
      <c r="G340" s="321">
        <v>21209.24</v>
      </c>
      <c r="H340" s="323">
        <v>16892.16</v>
      </c>
      <c r="I340" s="321"/>
      <c r="J340" s="321" t="s">
        <v>63</v>
      </c>
      <c r="K340" s="321" t="s">
        <v>397</v>
      </c>
      <c r="L340" s="362" t="s">
        <v>350</v>
      </c>
      <c r="M340" s="321" t="s">
        <v>397</v>
      </c>
      <c r="N340" s="321" t="s">
        <v>19</v>
      </c>
      <c r="O340" s="7"/>
      <c r="P340" s="7"/>
      <c r="Q340" s="7"/>
      <c r="R340" s="7"/>
      <c r="S340" s="7"/>
      <c r="T340" s="7"/>
      <c r="U340" s="7"/>
      <c r="V340" s="7"/>
      <c r="W340" s="7"/>
      <c r="X340" s="7"/>
      <c r="Y340" s="7"/>
      <c r="Z340" s="7"/>
      <c r="AA340" s="7"/>
      <c r="AB340" s="7"/>
      <c r="AC340" s="7"/>
      <c r="AD340" s="7"/>
    </row>
    <row r="341" spans="1:30" s="4" customFormat="1" ht="67.5" customHeight="1">
      <c r="A341" s="347">
        <v>339</v>
      </c>
      <c r="B341" s="385" t="s">
        <v>133</v>
      </c>
      <c r="C341" s="321" t="s">
        <v>277</v>
      </c>
      <c r="D341" s="355" t="s">
        <v>2652</v>
      </c>
      <c r="E341" s="321">
        <v>36.9</v>
      </c>
      <c r="F341" s="321">
        <v>1974</v>
      </c>
      <c r="G341" s="321">
        <v>30804.3</v>
      </c>
      <c r="H341" s="323">
        <v>9103.7099999999991</v>
      </c>
      <c r="I341" s="375">
        <v>353937.42</v>
      </c>
      <c r="J341" s="321" t="s">
        <v>63</v>
      </c>
      <c r="K341" s="321" t="s">
        <v>397</v>
      </c>
      <c r="L341" s="324" t="s">
        <v>2297</v>
      </c>
      <c r="M341" s="321" t="s">
        <v>397</v>
      </c>
      <c r="N341" s="321" t="s">
        <v>19</v>
      </c>
      <c r="O341" s="7"/>
      <c r="P341" s="7"/>
      <c r="Q341" s="7"/>
      <c r="R341" s="7"/>
      <c r="S341" s="7"/>
      <c r="T341" s="7"/>
      <c r="U341" s="7"/>
      <c r="V341" s="7"/>
      <c r="W341" s="7"/>
      <c r="X341" s="7"/>
      <c r="Y341" s="7"/>
      <c r="Z341" s="7"/>
      <c r="AA341" s="7"/>
      <c r="AB341" s="7"/>
      <c r="AC341" s="7"/>
      <c r="AD341" s="7"/>
    </row>
    <row r="342" spans="1:30" s="4" customFormat="1" ht="67.5" customHeight="1">
      <c r="A342" s="348">
        <v>340</v>
      </c>
      <c r="B342" s="385" t="s">
        <v>133</v>
      </c>
      <c r="C342" s="321" t="s">
        <v>278</v>
      </c>
      <c r="D342" s="355" t="s">
        <v>2653</v>
      </c>
      <c r="E342" s="321">
        <v>43.5</v>
      </c>
      <c r="F342" s="321">
        <v>1979</v>
      </c>
      <c r="G342" s="321">
        <v>80115.88</v>
      </c>
      <c r="H342" s="323">
        <v>23184.75</v>
      </c>
      <c r="I342" s="378">
        <v>783433.26</v>
      </c>
      <c r="J342" s="321" t="s">
        <v>63</v>
      </c>
      <c r="K342" s="321" t="s">
        <v>397</v>
      </c>
      <c r="L342" s="324" t="s">
        <v>2298</v>
      </c>
      <c r="M342" s="321" t="s">
        <v>397</v>
      </c>
      <c r="N342" s="321" t="s">
        <v>19</v>
      </c>
      <c r="O342" s="7"/>
      <c r="P342" s="7"/>
      <c r="Q342" s="7"/>
      <c r="R342" s="7"/>
      <c r="S342" s="7"/>
      <c r="T342" s="7"/>
      <c r="U342" s="7"/>
      <c r="V342" s="7"/>
      <c r="W342" s="7"/>
      <c r="X342" s="7"/>
      <c r="Y342" s="7"/>
      <c r="Z342" s="7"/>
      <c r="AA342" s="7"/>
      <c r="AB342" s="7"/>
      <c r="AC342" s="7"/>
      <c r="AD342" s="7"/>
    </row>
    <row r="343" spans="1:30" s="4" customFormat="1" ht="71.25" customHeight="1">
      <c r="A343" s="347">
        <v>341</v>
      </c>
      <c r="B343" s="385" t="s">
        <v>133</v>
      </c>
      <c r="C343" s="358" t="s">
        <v>619</v>
      </c>
      <c r="D343" s="409" t="s">
        <v>2654</v>
      </c>
      <c r="E343" s="321">
        <v>40.4</v>
      </c>
      <c r="F343" s="321">
        <v>1978</v>
      </c>
      <c r="G343" s="321">
        <v>27158.400000000001</v>
      </c>
      <c r="H343" s="323">
        <v>8000.25</v>
      </c>
      <c r="I343" s="378"/>
      <c r="J343" s="321" t="s">
        <v>63</v>
      </c>
      <c r="K343" s="321" t="s">
        <v>397</v>
      </c>
      <c r="L343" s="324" t="s">
        <v>2299</v>
      </c>
      <c r="M343" s="321" t="s">
        <v>397</v>
      </c>
      <c r="N343" s="321" t="s">
        <v>19</v>
      </c>
      <c r="O343" s="7"/>
      <c r="P343" s="7"/>
      <c r="Q343" s="7"/>
      <c r="R343" s="7"/>
      <c r="S343" s="7"/>
      <c r="T343" s="7"/>
      <c r="U343" s="7"/>
      <c r="V343" s="7"/>
      <c r="W343" s="7"/>
      <c r="X343" s="7"/>
      <c r="Y343" s="7"/>
      <c r="Z343" s="7"/>
      <c r="AA343" s="7"/>
      <c r="AB343" s="7"/>
      <c r="AC343" s="7"/>
      <c r="AD343" s="7"/>
    </row>
    <row r="344" spans="1:30" s="4" customFormat="1" ht="45">
      <c r="A344" s="348">
        <v>342</v>
      </c>
      <c r="B344" s="385" t="s">
        <v>133</v>
      </c>
      <c r="C344" s="321" t="s">
        <v>284</v>
      </c>
      <c r="D344" s="355" t="s">
        <v>490</v>
      </c>
      <c r="E344" s="321">
        <v>41.8</v>
      </c>
      <c r="F344" s="321">
        <v>1981</v>
      </c>
      <c r="G344" s="321">
        <v>147426.99</v>
      </c>
      <c r="H344" s="323">
        <v>8466.34</v>
      </c>
      <c r="I344" s="321"/>
      <c r="J344" s="321" t="s">
        <v>63</v>
      </c>
      <c r="K344" s="321" t="s">
        <v>397</v>
      </c>
      <c r="L344" s="362" t="s">
        <v>350</v>
      </c>
      <c r="M344" s="321" t="s">
        <v>397</v>
      </c>
      <c r="N344" s="321" t="s">
        <v>19</v>
      </c>
      <c r="O344" s="7"/>
      <c r="P344" s="7"/>
      <c r="Q344" s="7"/>
      <c r="R344" s="7"/>
      <c r="S344" s="7"/>
      <c r="T344" s="7"/>
      <c r="U344" s="7"/>
      <c r="V344" s="7"/>
      <c r="W344" s="7"/>
      <c r="X344" s="7"/>
      <c r="Y344" s="7"/>
      <c r="Z344" s="7"/>
      <c r="AA344" s="7"/>
      <c r="AB344" s="7"/>
      <c r="AC344" s="7"/>
      <c r="AD344" s="7"/>
    </row>
    <row r="345" spans="1:30" s="4" customFormat="1" ht="45">
      <c r="A345" s="347">
        <v>343</v>
      </c>
      <c r="B345" s="385" t="s">
        <v>133</v>
      </c>
      <c r="C345" s="321" t="s">
        <v>286</v>
      </c>
      <c r="D345" s="355" t="s">
        <v>490</v>
      </c>
      <c r="E345" s="321">
        <v>37.4</v>
      </c>
      <c r="F345" s="321">
        <v>1970</v>
      </c>
      <c r="G345" s="321">
        <v>281454.55</v>
      </c>
      <c r="H345" s="323">
        <v>11400.99</v>
      </c>
      <c r="I345" s="321"/>
      <c r="J345" s="321" t="s">
        <v>63</v>
      </c>
      <c r="K345" s="321" t="s">
        <v>397</v>
      </c>
      <c r="L345" s="362" t="s">
        <v>350</v>
      </c>
      <c r="M345" s="321" t="s">
        <v>397</v>
      </c>
      <c r="N345" s="321" t="s">
        <v>19</v>
      </c>
      <c r="O345" s="7"/>
      <c r="P345" s="7"/>
      <c r="Q345" s="7"/>
      <c r="R345" s="7"/>
      <c r="S345" s="7"/>
      <c r="T345" s="7"/>
      <c r="U345" s="7"/>
      <c r="V345" s="7"/>
      <c r="W345" s="7"/>
      <c r="X345" s="7"/>
      <c r="Y345" s="7"/>
      <c r="Z345" s="7"/>
      <c r="AA345" s="7"/>
      <c r="AB345" s="7"/>
      <c r="AC345" s="7"/>
      <c r="AD345" s="7"/>
    </row>
    <row r="346" spans="1:30" s="4" customFormat="1" ht="72" customHeight="1">
      <c r="A346" s="348">
        <v>344</v>
      </c>
      <c r="B346" s="385" t="s">
        <v>133</v>
      </c>
      <c r="C346" s="321" t="s">
        <v>292</v>
      </c>
      <c r="D346" s="355" t="s">
        <v>2656</v>
      </c>
      <c r="E346" s="321">
        <v>53.4</v>
      </c>
      <c r="F346" s="321">
        <v>1960</v>
      </c>
      <c r="G346" s="321">
        <v>338684.76</v>
      </c>
      <c r="H346" s="323">
        <v>18848.79</v>
      </c>
      <c r="I346" s="375">
        <v>773602.6</v>
      </c>
      <c r="J346" s="321" t="s">
        <v>63</v>
      </c>
      <c r="K346" s="321" t="s">
        <v>397</v>
      </c>
      <c r="L346" s="324" t="s">
        <v>2277</v>
      </c>
      <c r="M346" s="321" t="s">
        <v>397</v>
      </c>
      <c r="N346" s="321" t="s">
        <v>19</v>
      </c>
      <c r="O346" s="7"/>
      <c r="P346" s="7"/>
      <c r="Q346" s="7"/>
      <c r="R346" s="7"/>
      <c r="S346" s="7"/>
      <c r="T346" s="7"/>
      <c r="U346" s="7"/>
      <c r="V346" s="7"/>
      <c r="W346" s="7"/>
      <c r="X346" s="7"/>
      <c r="Y346" s="7"/>
      <c r="Z346" s="7"/>
      <c r="AA346" s="7"/>
      <c r="AB346" s="7"/>
      <c r="AC346" s="7"/>
      <c r="AD346" s="7"/>
    </row>
    <row r="347" spans="1:30" s="4" customFormat="1" ht="67.5" customHeight="1">
      <c r="A347" s="347">
        <v>345</v>
      </c>
      <c r="B347" s="385" t="s">
        <v>133</v>
      </c>
      <c r="C347" s="321" t="s">
        <v>293</v>
      </c>
      <c r="D347" s="355" t="s">
        <v>2657</v>
      </c>
      <c r="E347" s="388">
        <v>31.7</v>
      </c>
      <c r="F347" s="388" t="s">
        <v>830</v>
      </c>
      <c r="G347" s="321">
        <v>307447.21000000002</v>
      </c>
      <c r="H347" s="323">
        <v>22068.94</v>
      </c>
      <c r="I347" s="375">
        <v>72628.19</v>
      </c>
      <c r="J347" s="321" t="s">
        <v>63</v>
      </c>
      <c r="K347" s="321" t="s">
        <v>397</v>
      </c>
      <c r="L347" s="324" t="s">
        <v>2278</v>
      </c>
      <c r="M347" s="321" t="s">
        <v>397</v>
      </c>
      <c r="N347" s="321" t="s">
        <v>19</v>
      </c>
      <c r="O347" s="7"/>
      <c r="P347" s="7"/>
      <c r="Q347" s="7"/>
      <c r="R347" s="7"/>
      <c r="S347" s="7"/>
      <c r="T347" s="7"/>
      <c r="U347" s="7"/>
      <c r="V347" s="7"/>
      <c r="W347" s="7"/>
      <c r="X347" s="7"/>
      <c r="Y347" s="7"/>
      <c r="Z347" s="7"/>
      <c r="AA347" s="7"/>
      <c r="AB347" s="7"/>
      <c r="AC347" s="7"/>
      <c r="AD347" s="7"/>
    </row>
    <row r="348" spans="1:30" s="4" customFormat="1" ht="45">
      <c r="A348" s="348">
        <v>346</v>
      </c>
      <c r="B348" s="385" t="s">
        <v>133</v>
      </c>
      <c r="C348" s="321" t="s">
        <v>299</v>
      </c>
      <c r="D348" s="355" t="s">
        <v>490</v>
      </c>
      <c r="E348" s="321">
        <v>39.799999999999997</v>
      </c>
      <c r="F348" s="321">
        <v>1960</v>
      </c>
      <c r="G348" s="321">
        <v>281074.55</v>
      </c>
      <c r="H348" s="323">
        <v>17951.259999999998</v>
      </c>
      <c r="I348" s="321"/>
      <c r="J348" s="321" t="s">
        <v>63</v>
      </c>
      <c r="K348" s="321" t="s">
        <v>397</v>
      </c>
      <c r="L348" s="362" t="s">
        <v>350</v>
      </c>
      <c r="M348" s="321" t="s">
        <v>397</v>
      </c>
      <c r="N348" s="321" t="s">
        <v>19</v>
      </c>
      <c r="O348" s="7"/>
      <c r="P348" s="7"/>
      <c r="Q348" s="7"/>
      <c r="R348" s="7"/>
      <c r="S348" s="7"/>
      <c r="T348" s="7"/>
      <c r="U348" s="7"/>
      <c r="V348" s="7"/>
      <c r="W348" s="7"/>
      <c r="X348" s="7"/>
      <c r="Y348" s="7"/>
      <c r="Z348" s="7"/>
      <c r="AA348" s="7"/>
      <c r="AB348" s="7"/>
      <c r="AC348" s="7"/>
      <c r="AD348" s="7"/>
    </row>
    <row r="349" spans="1:30" s="4" customFormat="1" ht="67.5" customHeight="1">
      <c r="A349" s="347">
        <v>347</v>
      </c>
      <c r="B349" s="385" t="s">
        <v>133</v>
      </c>
      <c r="C349" s="321" t="s">
        <v>1190</v>
      </c>
      <c r="D349" s="355" t="s">
        <v>2658</v>
      </c>
      <c r="E349" s="321">
        <v>37.200000000000003</v>
      </c>
      <c r="F349" s="321">
        <v>1960</v>
      </c>
      <c r="G349" s="321">
        <v>26288.85</v>
      </c>
      <c r="H349" s="323">
        <v>13937.09</v>
      </c>
      <c r="I349" s="375">
        <v>85229.29</v>
      </c>
      <c r="J349" s="321" t="s">
        <v>63</v>
      </c>
      <c r="K349" s="321" t="s">
        <v>397</v>
      </c>
      <c r="L349" s="324" t="s">
        <v>2300</v>
      </c>
      <c r="M349" s="321" t="s">
        <v>397</v>
      </c>
      <c r="N349" s="321" t="s">
        <v>19</v>
      </c>
      <c r="O349" s="7"/>
      <c r="P349" s="7"/>
      <c r="Q349" s="7"/>
      <c r="R349" s="7"/>
      <c r="S349" s="7"/>
      <c r="T349" s="7"/>
      <c r="U349" s="7"/>
      <c r="V349" s="7"/>
      <c r="W349" s="7"/>
      <c r="X349" s="7"/>
      <c r="Y349" s="7"/>
      <c r="Z349" s="7"/>
      <c r="AA349" s="7"/>
      <c r="AB349" s="7"/>
      <c r="AC349" s="7"/>
      <c r="AD349" s="7"/>
    </row>
    <row r="350" spans="1:30" s="4" customFormat="1" ht="67.5" customHeight="1">
      <c r="A350" s="348">
        <v>348</v>
      </c>
      <c r="B350" s="385" t="s">
        <v>133</v>
      </c>
      <c r="C350" s="321" t="s">
        <v>1191</v>
      </c>
      <c r="D350" s="355" t="s">
        <v>2659</v>
      </c>
      <c r="E350" s="321">
        <v>38.1</v>
      </c>
      <c r="F350" s="321">
        <v>1960</v>
      </c>
      <c r="G350" s="321">
        <v>26580.94</v>
      </c>
      <c r="H350" s="323">
        <v>14091.9</v>
      </c>
      <c r="I350" s="375">
        <v>87291.29</v>
      </c>
      <c r="J350" s="321" t="s">
        <v>63</v>
      </c>
      <c r="K350" s="321" t="s">
        <v>397</v>
      </c>
      <c r="L350" s="324" t="s">
        <v>2275</v>
      </c>
      <c r="M350" s="321" t="s">
        <v>397</v>
      </c>
      <c r="N350" s="321" t="s">
        <v>19</v>
      </c>
      <c r="O350" s="7"/>
      <c r="P350" s="7"/>
      <c r="Q350" s="7"/>
      <c r="R350" s="7"/>
      <c r="S350" s="7"/>
      <c r="T350" s="7"/>
      <c r="U350" s="7"/>
      <c r="V350" s="7"/>
      <c r="W350" s="7"/>
      <c r="X350" s="7"/>
      <c r="Y350" s="7"/>
      <c r="Z350" s="7"/>
      <c r="AA350" s="7"/>
      <c r="AB350" s="7"/>
      <c r="AC350" s="7"/>
      <c r="AD350" s="7"/>
    </row>
    <row r="351" spans="1:30" s="4" customFormat="1" ht="67.5" customHeight="1">
      <c r="A351" s="347">
        <v>349</v>
      </c>
      <c r="B351" s="385" t="s">
        <v>133</v>
      </c>
      <c r="C351" s="321" t="s">
        <v>1192</v>
      </c>
      <c r="D351" s="355" t="s">
        <v>2660</v>
      </c>
      <c r="E351" s="388">
        <v>31.2</v>
      </c>
      <c r="F351" s="388">
        <v>1960</v>
      </c>
      <c r="G351" s="321">
        <v>22710.639999999999</v>
      </c>
      <c r="H351" s="323">
        <v>12040.07</v>
      </c>
      <c r="I351" s="375">
        <v>71482.63</v>
      </c>
      <c r="J351" s="321" t="s">
        <v>63</v>
      </c>
      <c r="K351" s="321" t="s">
        <v>397</v>
      </c>
      <c r="L351" s="324" t="s">
        <v>2276</v>
      </c>
      <c r="M351" s="321" t="s">
        <v>397</v>
      </c>
      <c r="N351" s="321" t="s">
        <v>19</v>
      </c>
      <c r="O351" s="7"/>
      <c r="P351" s="7"/>
      <c r="Q351" s="7"/>
      <c r="R351" s="7"/>
      <c r="S351" s="7"/>
      <c r="T351" s="7"/>
      <c r="U351" s="7"/>
      <c r="V351" s="7"/>
      <c r="W351" s="7"/>
      <c r="X351" s="7"/>
      <c r="Y351" s="7"/>
      <c r="Z351" s="7"/>
      <c r="AA351" s="7"/>
      <c r="AB351" s="7"/>
      <c r="AC351" s="7"/>
      <c r="AD351" s="7"/>
    </row>
    <row r="352" spans="1:30" s="4" customFormat="1" ht="67.5" customHeight="1">
      <c r="A352" s="348">
        <v>350</v>
      </c>
      <c r="B352" s="385" t="s">
        <v>133</v>
      </c>
      <c r="C352" s="321" t="s">
        <v>309</v>
      </c>
      <c r="D352" s="355" t="s">
        <v>2661</v>
      </c>
      <c r="E352" s="321">
        <v>56.2</v>
      </c>
      <c r="F352" s="321">
        <v>1967</v>
      </c>
      <c r="G352" s="321">
        <v>295884.92</v>
      </c>
      <c r="H352" s="323">
        <v>20567.09</v>
      </c>
      <c r="I352" s="375">
        <v>825862.37</v>
      </c>
      <c r="J352" s="321" t="s">
        <v>63</v>
      </c>
      <c r="K352" s="321" t="s">
        <v>397</v>
      </c>
      <c r="L352" s="324" t="s">
        <v>2306</v>
      </c>
      <c r="M352" s="321" t="s">
        <v>397</v>
      </c>
      <c r="N352" s="321" t="s">
        <v>19</v>
      </c>
      <c r="O352" s="7"/>
      <c r="P352" s="7"/>
      <c r="Q352" s="7"/>
      <c r="R352" s="7"/>
      <c r="S352" s="7"/>
      <c r="T352" s="7"/>
      <c r="U352" s="7"/>
      <c r="V352" s="7"/>
      <c r="W352" s="7"/>
      <c r="X352" s="7"/>
      <c r="Y352" s="7"/>
      <c r="Z352" s="7"/>
      <c r="AA352" s="7"/>
      <c r="AB352" s="7"/>
      <c r="AC352" s="7"/>
      <c r="AD352" s="7"/>
    </row>
    <row r="353" spans="1:30" s="4" customFormat="1" ht="70.5" customHeight="1">
      <c r="A353" s="347">
        <v>351</v>
      </c>
      <c r="B353" s="385" t="s">
        <v>133</v>
      </c>
      <c r="C353" s="321" t="s">
        <v>552</v>
      </c>
      <c r="D353" s="189" t="s">
        <v>2304</v>
      </c>
      <c r="E353" s="321">
        <v>43.1</v>
      </c>
      <c r="F353" s="321">
        <v>1967</v>
      </c>
      <c r="G353" s="321"/>
      <c r="H353" s="323"/>
      <c r="I353" s="321"/>
      <c r="J353" s="321" t="s">
        <v>63</v>
      </c>
      <c r="K353" s="321" t="s">
        <v>397</v>
      </c>
      <c r="L353" s="324" t="s">
        <v>2305</v>
      </c>
      <c r="M353" s="321" t="s">
        <v>397</v>
      </c>
      <c r="N353" s="321" t="s">
        <v>19</v>
      </c>
      <c r="O353" s="7"/>
      <c r="P353" s="7"/>
      <c r="Q353" s="7"/>
      <c r="R353" s="7"/>
      <c r="S353" s="7"/>
      <c r="T353" s="7"/>
      <c r="U353" s="7"/>
      <c r="V353" s="7"/>
      <c r="W353" s="7"/>
      <c r="X353" s="7"/>
      <c r="Y353" s="7"/>
      <c r="Z353" s="7"/>
      <c r="AA353" s="7"/>
      <c r="AB353" s="7"/>
      <c r="AC353" s="7"/>
      <c r="AD353" s="7"/>
    </row>
    <row r="354" spans="1:30" s="4" customFormat="1" ht="45">
      <c r="A354" s="348">
        <v>352</v>
      </c>
      <c r="B354" s="385" t="s">
        <v>133</v>
      </c>
      <c r="C354" s="321" t="s">
        <v>311</v>
      </c>
      <c r="D354" s="355" t="s">
        <v>490</v>
      </c>
      <c r="E354" s="321">
        <v>28.6</v>
      </c>
      <c r="F354" s="321">
        <v>1964</v>
      </c>
      <c r="G354" s="321">
        <v>143799.26</v>
      </c>
      <c r="H354" s="323">
        <v>13568.86</v>
      </c>
      <c r="I354" s="321"/>
      <c r="J354" s="321" t="s">
        <v>63</v>
      </c>
      <c r="K354" s="321" t="s">
        <v>397</v>
      </c>
      <c r="L354" s="362" t="s">
        <v>350</v>
      </c>
      <c r="M354" s="321" t="s">
        <v>397</v>
      </c>
      <c r="N354" s="321" t="s">
        <v>19</v>
      </c>
      <c r="O354" s="7"/>
      <c r="P354" s="7"/>
      <c r="Q354" s="7"/>
      <c r="R354" s="7"/>
      <c r="S354" s="7"/>
      <c r="T354" s="7"/>
      <c r="U354" s="7"/>
      <c r="V354" s="7"/>
      <c r="W354" s="7"/>
      <c r="X354" s="7"/>
      <c r="Y354" s="7"/>
      <c r="Z354" s="7"/>
      <c r="AA354" s="7"/>
      <c r="AB354" s="7"/>
      <c r="AC354" s="7"/>
      <c r="AD354" s="7"/>
    </row>
    <row r="355" spans="1:30" s="4" customFormat="1" ht="45">
      <c r="A355" s="347">
        <v>353</v>
      </c>
      <c r="B355" s="385" t="s">
        <v>133</v>
      </c>
      <c r="C355" s="321" t="s">
        <v>312</v>
      </c>
      <c r="D355" s="355" t="s">
        <v>490</v>
      </c>
      <c r="E355" s="321">
        <v>58.9</v>
      </c>
      <c r="F355" s="321">
        <v>1964</v>
      </c>
      <c r="G355" s="321">
        <v>226509.29</v>
      </c>
      <c r="H355" s="323">
        <v>19282.98</v>
      </c>
      <c r="I355" s="321"/>
      <c r="J355" s="321" t="s">
        <v>63</v>
      </c>
      <c r="K355" s="321" t="s">
        <v>397</v>
      </c>
      <c r="L355" s="362" t="s">
        <v>350</v>
      </c>
      <c r="M355" s="321" t="s">
        <v>397</v>
      </c>
      <c r="N355" s="321" t="s">
        <v>19</v>
      </c>
      <c r="O355" s="7"/>
      <c r="P355" s="7"/>
      <c r="Q355" s="7"/>
      <c r="R355" s="7"/>
      <c r="S355" s="7"/>
      <c r="T355" s="7"/>
      <c r="U355" s="7"/>
      <c r="V355" s="7"/>
      <c r="W355" s="7"/>
      <c r="X355" s="7"/>
      <c r="Y355" s="7"/>
      <c r="Z355" s="7"/>
      <c r="AA355" s="7"/>
      <c r="AB355" s="7"/>
      <c r="AC355" s="7"/>
      <c r="AD355" s="7"/>
    </row>
    <row r="356" spans="1:30" s="4" customFormat="1" ht="74.25" customHeight="1">
      <c r="A356" s="348">
        <v>354</v>
      </c>
      <c r="B356" s="385" t="s">
        <v>133</v>
      </c>
      <c r="C356" s="321" t="s">
        <v>551</v>
      </c>
      <c r="D356" s="355" t="s">
        <v>490</v>
      </c>
      <c r="E356" s="321">
        <v>25.8</v>
      </c>
      <c r="F356" s="321">
        <v>1974</v>
      </c>
      <c r="G356" s="321"/>
      <c r="H356" s="321"/>
      <c r="I356" s="375"/>
      <c r="J356" s="321" t="s">
        <v>63</v>
      </c>
      <c r="K356" s="321" t="s">
        <v>397</v>
      </c>
      <c r="L356" s="362" t="s">
        <v>350</v>
      </c>
      <c r="M356" s="321" t="s">
        <v>397</v>
      </c>
      <c r="N356" s="321" t="s">
        <v>19</v>
      </c>
      <c r="O356" s="7"/>
      <c r="P356" s="7"/>
      <c r="Q356" s="7"/>
      <c r="R356" s="7"/>
      <c r="S356" s="7"/>
      <c r="T356" s="7"/>
      <c r="U356" s="7"/>
      <c r="V356" s="7"/>
      <c r="W356" s="7"/>
      <c r="X356" s="7"/>
      <c r="Y356" s="7"/>
      <c r="Z356" s="7"/>
      <c r="AA356" s="7"/>
      <c r="AB356" s="7"/>
      <c r="AC356" s="7"/>
      <c r="AD356" s="7"/>
    </row>
    <row r="357" spans="1:30" s="4" customFormat="1" ht="67.5" customHeight="1">
      <c r="A357" s="347">
        <v>355</v>
      </c>
      <c r="B357" s="385" t="s">
        <v>133</v>
      </c>
      <c r="C357" s="321" t="s">
        <v>314</v>
      </c>
      <c r="D357" s="355" t="s">
        <v>2662</v>
      </c>
      <c r="E357" s="321">
        <v>43.2</v>
      </c>
      <c r="F357" s="321">
        <v>1970</v>
      </c>
      <c r="G357" s="321">
        <v>36361.120000000003</v>
      </c>
      <c r="H357" s="321">
        <v>36361.120000000003</v>
      </c>
      <c r="I357" s="375">
        <v>549047.38</v>
      </c>
      <c r="J357" s="321" t="s">
        <v>63</v>
      </c>
      <c r="K357" s="321" t="s">
        <v>397</v>
      </c>
      <c r="L357" s="324" t="s">
        <v>2316</v>
      </c>
      <c r="M357" s="321" t="s">
        <v>397</v>
      </c>
      <c r="N357" s="321" t="s">
        <v>19</v>
      </c>
      <c r="O357" s="7"/>
      <c r="P357" s="7"/>
      <c r="Q357" s="7"/>
      <c r="R357" s="7"/>
      <c r="S357" s="7"/>
      <c r="T357" s="7"/>
      <c r="U357" s="7"/>
      <c r="V357" s="7"/>
      <c r="W357" s="7"/>
      <c r="X357" s="7"/>
      <c r="Y357" s="7"/>
      <c r="Z357" s="7"/>
      <c r="AA357" s="7"/>
      <c r="AB357" s="7"/>
      <c r="AC357" s="7"/>
      <c r="AD357" s="7"/>
    </row>
    <row r="358" spans="1:30" s="4" customFormat="1" ht="67.5" customHeight="1">
      <c r="A358" s="348">
        <v>356</v>
      </c>
      <c r="B358" s="385" t="s">
        <v>133</v>
      </c>
      <c r="C358" s="321" t="s">
        <v>2313</v>
      </c>
      <c r="D358" s="355" t="s">
        <v>2663</v>
      </c>
      <c r="E358" s="321">
        <v>31.6</v>
      </c>
      <c r="F358" s="321">
        <v>1974</v>
      </c>
      <c r="G358" s="321">
        <v>28662.84</v>
      </c>
      <c r="H358" s="321">
        <v>28662.84</v>
      </c>
      <c r="I358" s="375">
        <v>361208.38</v>
      </c>
      <c r="J358" s="321" t="s">
        <v>63</v>
      </c>
      <c r="K358" s="321" t="s">
        <v>397</v>
      </c>
      <c r="L358" s="324" t="s">
        <v>2321</v>
      </c>
      <c r="M358" s="321" t="s">
        <v>397</v>
      </c>
      <c r="N358" s="321" t="s">
        <v>19</v>
      </c>
      <c r="O358" s="7"/>
      <c r="P358" s="7"/>
      <c r="Q358" s="7"/>
      <c r="R358" s="7"/>
      <c r="S358" s="7"/>
      <c r="T358" s="7"/>
      <c r="U358" s="7"/>
      <c r="V358" s="7"/>
      <c r="W358" s="7"/>
      <c r="X358" s="7"/>
      <c r="Y358" s="7"/>
      <c r="Z358" s="7"/>
      <c r="AA358" s="7"/>
      <c r="AB358" s="7"/>
      <c r="AC358" s="7"/>
      <c r="AD358" s="7"/>
    </row>
    <row r="359" spans="1:30" s="4" customFormat="1" ht="75" customHeight="1">
      <c r="A359" s="347">
        <v>357</v>
      </c>
      <c r="B359" s="385" t="s">
        <v>1677</v>
      </c>
      <c r="C359" s="321" t="s">
        <v>2314</v>
      </c>
      <c r="D359" s="410" t="s">
        <v>2322</v>
      </c>
      <c r="E359" s="71">
        <v>47.9</v>
      </c>
      <c r="F359" s="321">
        <v>1974</v>
      </c>
      <c r="G359" s="321"/>
      <c r="H359" s="321"/>
      <c r="I359" s="378"/>
      <c r="J359" s="321" t="s">
        <v>63</v>
      </c>
      <c r="K359" s="321" t="s">
        <v>397</v>
      </c>
      <c r="L359" s="324" t="s">
        <v>2323</v>
      </c>
      <c r="M359" s="321" t="s">
        <v>397</v>
      </c>
      <c r="N359" s="321" t="s">
        <v>19</v>
      </c>
      <c r="O359" s="7"/>
      <c r="P359" s="7"/>
      <c r="Q359" s="7"/>
      <c r="R359" s="7"/>
      <c r="S359" s="7"/>
      <c r="T359" s="7"/>
      <c r="U359" s="7"/>
      <c r="V359" s="7"/>
      <c r="W359" s="7"/>
      <c r="X359" s="7"/>
      <c r="Y359" s="7"/>
      <c r="Z359" s="7"/>
      <c r="AA359" s="7"/>
      <c r="AB359" s="7"/>
      <c r="AC359" s="7"/>
      <c r="AD359" s="7"/>
    </row>
    <row r="360" spans="1:30" s="4" customFormat="1" ht="69.75" customHeight="1">
      <c r="A360" s="348">
        <v>358</v>
      </c>
      <c r="B360" s="385" t="s">
        <v>133</v>
      </c>
      <c r="C360" s="321" t="s">
        <v>2050</v>
      </c>
      <c r="D360" s="355" t="s">
        <v>490</v>
      </c>
      <c r="E360" s="321" t="s">
        <v>2049</v>
      </c>
      <c r="F360" s="321">
        <v>1972</v>
      </c>
      <c r="G360" s="321">
        <v>27352.16</v>
      </c>
      <c r="H360" s="321">
        <v>27352.16</v>
      </c>
      <c r="I360" s="321"/>
      <c r="J360" s="321" t="s">
        <v>63</v>
      </c>
      <c r="K360" s="321" t="s">
        <v>397</v>
      </c>
      <c r="L360" s="362" t="s">
        <v>350</v>
      </c>
      <c r="M360" s="321" t="s">
        <v>397</v>
      </c>
      <c r="N360" s="321" t="s">
        <v>19</v>
      </c>
      <c r="O360" s="7"/>
      <c r="P360" s="7"/>
      <c r="Q360" s="7"/>
      <c r="R360" s="7"/>
      <c r="S360" s="7"/>
      <c r="T360" s="7"/>
      <c r="U360" s="7"/>
      <c r="V360" s="7"/>
      <c r="W360" s="7"/>
      <c r="X360" s="7"/>
      <c r="Y360" s="7"/>
      <c r="Z360" s="7"/>
      <c r="AA360" s="7"/>
      <c r="AB360" s="7"/>
      <c r="AC360" s="7"/>
      <c r="AD360" s="7"/>
    </row>
    <row r="361" spans="1:30" s="4" customFormat="1" ht="45">
      <c r="A361" s="347">
        <v>359</v>
      </c>
      <c r="B361" s="385" t="s">
        <v>133</v>
      </c>
      <c r="C361" s="321" t="s">
        <v>316</v>
      </c>
      <c r="D361" s="355" t="s">
        <v>490</v>
      </c>
      <c r="E361" s="321">
        <v>30.75</v>
      </c>
      <c r="F361" s="321">
        <v>1972</v>
      </c>
      <c r="G361" s="321">
        <v>25999.35</v>
      </c>
      <c r="H361" s="321">
        <v>25999.35</v>
      </c>
      <c r="I361" s="321"/>
      <c r="J361" s="321" t="s">
        <v>63</v>
      </c>
      <c r="K361" s="321" t="s">
        <v>397</v>
      </c>
      <c r="L361" s="362" t="s">
        <v>350</v>
      </c>
      <c r="M361" s="321" t="s">
        <v>397</v>
      </c>
      <c r="N361" s="321" t="s">
        <v>19</v>
      </c>
      <c r="O361" s="7"/>
      <c r="P361" s="7"/>
      <c r="Q361" s="7"/>
      <c r="R361" s="7"/>
      <c r="S361" s="7"/>
      <c r="T361" s="7"/>
      <c r="U361" s="7"/>
      <c r="V361" s="7"/>
      <c r="W361" s="7"/>
      <c r="X361" s="7"/>
      <c r="Y361" s="7"/>
      <c r="Z361" s="7"/>
      <c r="AA361" s="7"/>
      <c r="AB361" s="7"/>
      <c r="AC361" s="7"/>
      <c r="AD361" s="7"/>
    </row>
    <row r="362" spans="1:30" s="4" customFormat="1" ht="45">
      <c r="A362" s="348">
        <v>360</v>
      </c>
      <c r="B362" s="385" t="s">
        <v>133</v>
      </c>
      <c r="C362" s="321" t="s">
        <v>317</v>
      </c>
      <c r="D362" s="355" t="s">
        <v>490</v>
      </c>
      <c r="E362" s="388">
        <v>42</v>
      </c>
      <c r="F362" s="388" t="s">
        <v>832</v>
      </c>
      <c r="G362" s="321">
        <v>35511.31</v>
      </c>
      <c r="H362" s="321">
        <v>35511.31</v>
      </c>
      <c r="I362" s="321"/>
      <c r="J362" s="321" t="s">
        <v>63</v>
      </c>
      <c r="K362" s="321" t="s">
        <v>397</v>
      </c>
      <c r="L362" s="362" t="s">
        <v>350</v>
      </c>
      <c r="M362" s="321" t="s">
        <v>397</v>
      </c>
      <c r="N362" s="321" t="s">
        <v>19</v>
      </c>
      <c r="O362" s="7"/>
      <c r="P362" s="7"/>
      <c r="Q362" s="7"/>
      <c r="R362" s="7"/>
      <c r="S362" s="7"/>
      <c r="T362" s="7"/>
      <c r="U362" s="7"/>
      <c r="V362" s="7"/>
      <c r="W362" s="7"/>
      <c r="X362" s="7"/>
      <c r="Y362" s="7"/>
      <c r="Z362" s="7"/>
      <c r="AA362" s="7"/>
      <c r="AB362" s="7"/>
      <c r="AC362" s="7"/>
      <c r="AD362" s="7"/>
    </row>
    <row r="363" spans="1:30" s="4" customFormat="1" ht="45">
      <c r="A363" s="347">
        <v>361</v>
      </c>
      <c r="B363" s="385" t="s">
        <v>133</v>
      </c>
      <c r="C363" s="321" t="s">
        <v>318</v>
      </c>
      <c r="D363" s="355" t="s">
        <v>3186</v>
      </c>
      <c r="E363" s="321">
        <v>38.6</v>
      </c>
      <c r="F363" s="321">
        <v>1972</v>
      </c>
      <c r="G363" s="321">
        <v>33963.15</v>
      </c>
      <c r="H363" s="321">
        <v>33963.15</v>
      </c>
      <c r="I363" s="321"/>
      <c r="J363" s="321" t="s">
        <v>63</v>
      </c>
      <c r="K363" s="321" t="s">
        <v>397</v>
      </c>
      <c r="L363" s="362" t="s">
        <v>350</v>
      </c>
      <c r="M363" s="321" t="s">
        <v>397</v>
      </c>
      <c r="N363" s="321" t="s">
        <v>19</v>
      </c>
      <c r="O363" s="7"/>
      <c r="P363" s="7"/>
      <c r="Q363" s="7"/>
      <c r="R363" s="7"/>
      <c r="S363" s="7"/>
      <c r="T363" s="7"/>
      <c r="U363" s="7"/>
      <c r="V363" s="7"/>
      <c r="W363" s="7"/>
      <c r="X363" s="7"/>
      <c r="Y363" s="7"/>
      <c r="Z363" s="7"/>
      <c r="AA363" s="7"/>
      <c r="AB363" s="7"/>
      <c r="AC363" s="7"/>
      <c r="AD363" s="7"/>
    </row>
    <row r="364" spans="1:30" s="4" customFormat="1" ht="45">
      <c r="A364" s="348">
        <v>362</v>
      </c>
      <c r="B364" s="385" t="s">
        <v>133</v>
      </c>
      <c r="C364" s="321" t="s">
        <v>319</v>
      </c>
      <c r="D364" s="355" t="s">
        <v>490</v>
      </c>
      <c r="E364" s="321">
        <v>26.9</v>
      </c>
      <c r="F364" s="321">
        <v>1974</v>
      </c>
      <c r="G364" s="321">
        <v>24546.91</v>
      </c>
      <c r="H364" s="321">
        <v>24546.91</v>
      </c>
      <c r="I364" s="321"/>
      <c r="J364" s="321" t="s">
        <v>63</v>
      </c>
      <c r="K364" s="321" t="s">
        <v>397</v>
      </c>
      <c r="L364" s="362" t="s">
        <v>350</v>
      </c>
      <c r="M364" s="321" t="s">
        <v>397</v>
      </c>
      <c r="N364" s="321" t="s">
        <v>19</v>
      </c>
      <c r="O364" s="7"/>
      <c r="P364" s="7"/>
      <c r="Q364" s="7"/>
      <c r="R364" s="7"/>
      <c r="S364" s="7"/>
      <c r="T364" s="7"/>
      <c r="U364" s="7"/>
      <c r="V364" s="7"/>
      <c r="W364" s="7"/>
      <c r="X364" s="7"/>
      <c r="Y364" s="7"/>
      <c r="Z364" s="7"/>
      <c r="AA364" s="7"/>
      <c r="AB364" s="7"/>
      <c r="AC364" s="7"/>
      <c r="AD364" s="7"/>
    </row>
    <row r="365" spans="1:30" s="4" customFormat="1" ht="45">
      <c r="A365" s="347">
        <v>363</v>
      </c>
      <c r="B365" s="385" t="s">
        <v>133</v>
      </c>
      <c r="C365" s="321" t="s">
        <v>320</v>
      </c>
      <c r="D365" s="355" t="s">
        <v>490</v>
      </c>
      <c r="E365" s="321">
        <v>27.5</v>
      </c>
      <c r="F365" s="321">
        <v>1974</v>
      </c>
      <c r="G365" s="321">
        <v>21130.09</v>
      </c>
      <c r="H365" s="321">
        <v>21130.09</v>
      </c>
      <c r="I365" s="321"/>
      <c r="J365" s="321" t="s">
        <v>63</v>
      </c>
      <c r="K365" s="321" t="s">
        <v>397</v>
      </c>
      <c r="L365" s="362" t="s">
        <v>350</v>
      </c>
      <c r="M365" s="321" t="s">
        <v>397</v>
      </c>
      <c r="N365" s="321" t="s">
        <v>19</v>
      </c>
      <c r="O365" s="7"/>
      <c r="P365" s="7"/>
      <c r="Q365" s="7"/>
      <c r="R365" s="7"/>
      <c r="S365" s="7"/>
      <c r="T365" s="7"/>
      <c r="U365" s="7"/>
      <c r="V365" s="7"/>
      <c r="W365" s="7"/>
      <c r="X365" s="7"/>
      <c r="Y365" s="7"/>
      <c r="Z365" s="7"/>
      <c r="AA365" s="7"/>
      <c r="AB365" s="7"/>
      <c r="AC365" s="7"/>
      <c r="AD365" s="7"/>
    </row>
    <row r="366" spans="1:30" s="4" customFormat="1" ht="45">
      <c r="A366" s="348">
        <v>364</v>
      </c>
      <c r="B366" s="385" t="s">
        <v>133</v>
      </c>
      <c r="C366" s="321" t="s">
        <v>321</v>
      </c>
      <c r="D366" s="355" t="s">
        <v>490</v>
      </c>
      <c r="E366" s="321">
        <v>27.5</v>
      </c>
      <c r="F366" s="321">
        <v>1974</v>
      </c>
      <c r="G366" s="321">
        <v>21130.1</v>
      </c>
      <c r="H366" s="321">
        <v>21130.1</v>
      </c>
      <c r="I366" s="321"/>
      <c r="J366" s="321" t="s">
        <v>63</v>
      </c>
      <c r="K366" s="321" t="s">
        <v>397</v>
      </c>
      <c r="L366" s="362" t="s">
        <v>350</v>
      </c>
      <c r="M366" s="321" t="s">
        <v>397</v>
      </c>
      <c r="N366" s="321" t="s">
        <v>19</v>
      </c>
      <c r="O366" s="7"/>
      <c r="P366" s="7"/>
      <c r="Q366" s="7"/>
      <c r="R366" s="7"/>
      <c r="S366" s="7"/>
      <c r="T366" s="7"/>
      <c r="U366" s="7"/>
      <c r="V366" s="7"/>
      <c r="W366" s="7"/>
      <c r="X366" s="7"/>
      <c r="Y366" s="7"/>
      <c r="Z366" s="7"/>
      <c r="AA366" s="7"/>
      <c r="AB366" s="7"/>
      <c r="AC366" s="7"/>
      <c r="AD366" s="7"/>
    </row>
    <row r="367" spans="1:30" s="4" customFormat="1" ht="69.75" customHeight="1">
      <c r="A367" s="347">
        <v>365</v>
      </c>
      <c r="B367" s="385" t="s">
        <v>133</v>
      </c>
      <c r="C367" s="321" t="s">
        <v>612</v>
      </c>
      <c r="D367" s="355" t="s">
        <v>490</v>
      </c>
      <c r="E367" s="321">
        <v>34.1</v>
      </c>
      <c r="F367" s="321">
        <v>1974</v>
      </c>
      <c r="G367" s="321">
        <v>22574.37</v>
      </c>
      <c r="H367" s="321">
        <v>22574.37</v>
      </c>
      <c r="I367" s="321"/>
      <c r="J367" s="321" t="s">
        <v>63</v>
      </c>
      <c r="K367" s="321" t="s">
        <v>397</v>
      </c>
      <c r="L367" s="362" t="s">
        <v>350</v>
      </c>
      <c r="M367" s="321" t="s">
        <v>397</v>
      </c>
      <c r="N367" s="321" t="s">
        <v>19</v>
      </c>
      <c r="O367" s="7"/>
      <c r="P367" s="7"/>
      <c r="Q367" s="7"/>
      <c r="R367" s="7"/>
      <c r="S367" s="7"/>
      <c r="T367" s="7"/>
      <c r="U367" s="7"/>
      <c r="V367" s="7"/>
      <c r="W367" s="7"/>
      <c r="X367" s="7"/>
      <c r="Y367" s="7"/>
      <c r="Z367" s="7"/>
      <c r="AA367" s="7"/>
      <c r="AB367" s="7"/>
      <c r="AC367" s="7"/>
      <c r="AD367" s="7"/>
    </row>
    <row r="368" spans="1:30" s="4" customFormat="1" ht="45">
      <c r="A368" s="348">
        <v>366</v>
      </c>
      <c r="B368" s="385" t="s">
        <v>133</v>
      </c>
      <c r="C368" s="321" t="s">
        <v>2336</v>
      </c>
      <c r="D368" s="355" t="s">
        <v>2664</v>
      </c>
      <c r="E368" s="321">
        <v>40.200000000000003</v>
      </c>
      <c r="F368" s="321">
        <v>1976</v>
      </c>
      <c r="G368" s="321">
        <v>31542.19</v>
      </c>
      <c r="H368" s="321">
        <v>31542.19</v>
      </c>
      <c r="I368" s="321"/>
      <c r="J368" s="321" t="s">
        <v>63</v>
      </c>
      <c r="K368" s="321" t="s">
        <v>397</v>
      </c>
      <c r="L368" s="362" t="s">
        <v>350</v>
      </c>
      <c r="M368" s="321" t="s">
        <v>397</v>
      </c>
      <c r="N368" s="321" t="s">
        <v>19</v>
      </c>
      <c r="O368" s="7"/>
      <c r="P368" s="7"/>
      <c r="Q368" s="7"/>
      <c r="R368" s="7"/>
      <c r="S368" s="7"/>
      <c r="T368" s="7"/>
      <c r="U368" s="7"/>
      <c r="V368" s="7"/>
      <c r="W368" s="7"/>
      <c r="X368" s="7"/>
      <c r="Y368" s="7"/>
      <c r="Z368" s="7"/>
      <c r="AA368" s="7"/>
      <c r="AB368" s="7"/>
      <c r="AC368" s="7"/>
      <c r="AD368" s="7"/>
    </row>
    <row r="369" spans="1:30" s="4" customFormat="1" ht="45">
      <c r="A369" s="347">
        <v>367</v>
      </c>
      <c r="B369" s="385" t="s">
        <v>133</v>
      </c>
      <c r="C369" s="321" t="s">
        <v>2337</v>
      </c>
      <c r="D369" s="355" t="s">
        <v>2665</v>
      </c>
      <c r="E369" s="321">
        <v>41.3</v>
      </c>
      <c r="F369" s="321">
        <v>1974</v>
      </c>
      <c r="G369" s="321">
        <v>31542.19</v>
      </c>
      <c r="H369" s="321">
        <v>31542.19</v>
      </c>
      <c r="I369" s="321"/>
      <c r="J369" s="321" t="s">
        <v>63</v>
      </c>
      <c r="K369" s="321" t="s">
        <v>397</v>
      </c>
      <c r="L369" s="362" t="s">
        <v>350</v>
      </c>
      <c r="M369" s="321" t="s">
        <v>397</v>
      </c>
      <c r="N369" s="321" t="s">
        <v>19</v>
      </c>
      <c r="O369" s="7"/>
      <c r="P369" s="7"/>
      <c r="Q369" s="7"/>
      <c r="R369" s="7"/>
      <c r="S369" s="7"/>
      <c r="T369" s="7"/>
      <c r="U369" s="7"/>
      <c r="V369" s="7"/>
      <c r="W369" s="7"/>
      <c r="X369" s="7"/>
      <c r="Y369" s="7"/>
      <c r="Z369" s="7"/>
      <c r="AA369" s="7"/>
      <c r="AB369" s="7"/>
      <c r="AC369" s="7"/>
      <c r="AD369" s="7"/>
    </row>
    <row r="370" spans="1:30" s="4" customFormat="1" ht="45">
      <c r="A370" s="348">
        <v>368</v>
      </c>
      <c r="B370" s="385" t="s">
        <v>133</v>
      </c>
      <c r="C370" s="321" t="s">
        <v>322</v>
      </c>
      <c r="D370" s="361" t="s">
        <v>490</v>
      </c>
      <c r="E370" s="321">
        <v>30.7</v>
      </c>
      <c r="F370" s="321">
        <v>1976</v>
      </c>
      <c r="G370" s="321">
        <v>26360.560000000001</v>
      </c>
      <c r="H370" s="323">
        <v>26049.21</v>
      </c>
      <c r="I370" s="321"/>
      <c r="J370" s="321" t="s">
        <v>63</v>
      </c>
      <c r="K370" s="321" t="s">
        <v>397</v>
      </c>
      <c r="L370" s="362" t="s">
        <v>350</v>
      </c>
      <c r="M370" s="321" t="s">
        <v>397</v>
      </c>
      <c r="N370" s="321" t="s">
        <v>19</v>
      </c>
      <c r="O370" s="7"/>
      <c r="P370" s="7"/>
      <c r="Q370" s="7"/>
      <c r="R370" s="7"/>
      <c r="S370" s="7"/>
      <c r="T370" s="7"/>
      <c r="U370" s="7"/>
      <c r="V370" s="7"/>
      <c r="W370" s="7"/>
      <c r="X370" s="7"/>
      <c r="Y370" s="7"/>
      <c r="Z370" s="7"/>
      <c r="AA370" s="7"/>
      <c r="AB370" s="7"/>
      <c r="AC370" s="7"/>
      <c r="AD370" s="7"/>
    </row>
    <row r="371" spans="1:30" s="4" customFormat="1" ht="45">
      <c r="A371" s="347">
        <v>369</v>
      </c>
      <c r="B371" s="385" t="s">
        <v>133</v>
      </c>
      <c r="C371" s="321" t="s">
        <v>2338</v>
      </c>
      <c r="D371" s="355" t="s">
        <v>2667</v>
      </c>
      <c r="E371" s="321">
        <v>46.3</v>
      </c>
      <c r="F371" s="321">
        <v>1977</v>
      </c>
      <c r="G371" s="321">
        <v>37333.129999999997</v>
      </c>
      <c r="H371" s="321">
        <v>37333.129999999997</v>
      </c>
      <c r="I371" s="321"/>
      <c r="J371" s="321" t="s">
        <v>63</v>
      </c>
      <c r="K371" s="321" t="s">
        <v>397</v>
      </c>
      <c r="L371" s="362" t="s">
        <v>350</v>
      </c>
      <c r="M371" s="321" t="s">
        <v>397</v>
      </c>
      <c r="N371" s="321" t="s">
        <v>19</v>
      </c>
      <c r="O371" s="7"/>
      <c r="P371" s="7"/>
      <c r="Q371" s="7"/>
      <c r="R371" s="7"/>
      <c r="S371" s="7"/>
      <c r="T371" s="7"/>
      <c r="U371" s="7"/>
      <c r="V371" s="7"/>
      <c r="W371" s="7"/>
      <c r="X371" s="7"/>
      <c r="Y371" s="7"/>
      <c r="Z371" s="7"/>
      <c r="AA371" s="7"/>
      <c r="AB371" s="7"/>
      <c r="AC371" s="7"/>
      <c r="AD371" s="7"/>
    </row>
    <row r="372" spans="1:30" s="4" customFormat="1" ht="45">
      <c r="A372" s="348">
        <v>370</v>
      </c>
      <c r="B372" s="385" t="s">
        <v>133</v>
      </c>
      <c r="C372" s="321" t="s">
        <v>2339</v>
      </c>
      <c r="D372" s="355" t="s">
        <v>2668</v>
      </c>
      <c r="E372" s="321">
        <v>73.400000000000006</v>
      </c>
      <c r="F372" s="321">
        <v>1981</v>
      </c>
      <c r="G372" s="321">
        <v>65240.7</v>
      </c>
      <c r="H372" s="323">
        <v>55402.559999999998</v>
      </c>
      <c r="I372" s="321"/>
      <c r="J372" s="321" t="s">
        <v>63</v>
      </c>
      <c r="K372" s="321" t="s">
        <v>397</v>
      </c>
      <c r="L372" s="362" t="s">
        <v>350</v>
      </c>
      <c r="M372" s="321" t="s">
        <v>397</v>
      </c>
      <c r="N372" s="321" t="s">
        <v>19</v>
      </c>
      <c r="O372" s="7"/>
      <c r="P372" s="7"/>
      <c r="Q372" s="7"/>
      <c r="R372" s="7"/>
      <c r="S372" s="7"/>
      <c r="T372" s="7"/>
      <c r="U372" s="7"/>
      <c r="V372" s="7"/>
      <c r="W372" s="7"/>
      <c r="X372" s="7"/>
      <c r="Y372" s="7"/>
      <c r="Z372" s="7"/>
      <c r="AA372" s="7"/>
      <c r="AB372" s="7"/>
      <c r="AC372" s="7"/>
      <c r="AD372" s="7"/>
    </row>
    <row r="373" spans="1:30" s="4" customFormat="1" ht="45">
      <c r="A373" s="347">
        <v>371</v>
      </c>
      <c r="B373" s="385" t="s">
        <v>133</v>
      </c>
      <c r="C373" s="321" t="s">
        <v>326</v>
      </c>
      <c r="D373" s="361" t="s">
        <v>490</v>
      </c>
      <c r="E373" s="321">
        <v>36.4</v>
      </c>
      <c r="F373" s="321">
        <v>1980</v>
      </c>
      <c r="G373" s="321">
        <v>15893.91</v>
      </c>
      <c r="H373" s="321">
        <v>15893.91</v>
      </c>
      <c r="I373" s="321"/>
      <c r="J373" s="321" t="s">
        <v>63</v>
      </c>
      <c r="K373" s="321" t="s">
        <v>397</v>
      </c>
      <c r="L373" s="362" t="s">
        <v>350</v>
      </c>
      <c r="M373" s="321" t="s">
        <v>397</v>
      </c>
      <c r="N373" s="321" t="s">
        <v>19</v>
      </c>
      <c r="O373" s="7"/>
      <c r="P373" s="7"/>
      <c r="Q373" s="7"/>
      <c r="R373" s="7"/>
      <c r="S373" s="7"/>
      <c r="T373" s="7"/>
      <c r="U373" s="7"/>
      <c r="V373" s="7"/>
      <c r="W373" s="7"/>
      <c r="X373" s="7"/>
      <c r="Y373" s="7"/>
      <c r="Z373" s="7"/>
      <c r="AA373" s="7"/>
      <c r="AB373" s="7"/>
      <c r="AC373" s="7"/>
      <c r="AD373" s="7"/>
    </row>
    <row r="374" spans="1:30" s="4" customFormat="1" ht="45">
      <c r="A374" s="348">
        <v>372</v>
      </c>
      <c r="B374" s="385" t="s">
        <v>133</v>
      </c>
      <c r="C374" s="321" t="s">
        <v>1850</v>
      </c>
      <c r="D374" s="123" t="s">
        <v>2669</v>
      </c>
      <c r="E374" s="321">
        <v>25.1</v>
      </c>
      <c r="F374" s="321">
        <v>1984</v>
      </c>
      <c r="G374" s="321">
        <v>33292.639999999999</v>
      </c>
      <c r="H374" s="321">
        <v>33292.639999999999</v>
      </c>
      <c r="I374" s="118">
        <v>280127.55</v>
      </c>
      <c r="J374" s="321" t="s">
        <v>63</v>
      </c>
      <c r="K374" s="321" t="s">
        <v>397</v>
      </c>
      <c r="L374" s="362" t="s">
        <v>350</v>
      </c>
      <c r="M374" s="321" t="s">
        <v>397</v>
      </c>
      <c r="N374" s="321" t="s">
        <v>19</v>
      </c>
      <c r="O374" s="7"/>
      <c r="P374" s="7"/>
      <c r="Q374" s="7"/>
      <c r="R374" s="7"/>
      <c r="S374" s="7"/>
      <c r="T374" s="7"/>
      <c r="U374" s="7"/>
      <c r="V374" s="7"/>
      <c r="W374" s="7"/>
      <c r="X374" s="7"/>
      <c r="Y374" s="7"/>
      <c r="Z374" s="7"/>
      <c r="AA374" s="7"/>
      <c r="AB374" s="7"/>
      <c r="AC374" s="7"/>
      <c r="AD374" s="7"/>
    </row>
    <row r="375" spans="1:30" s="4" customFormat="1" ht="76.5" customHeight="1">
      <c r="A375" s="347">
        <v>373</v>
      </c>
      <c r="B375" s="385" t="s">
        <v>133</v>
      </c>
      <c r="C375" s="321" t="s">
        <v>1851</v>
      </c>
      <c r="D375" s="355" t="s">
        <v>1852</v>
      </c>
      <c r="E375" s="388">
        <v>51.1</v>
      </c>
      <c r="F375" s="388">
        <v>1984</v>
      </c>
      <c r="G375" s="321"/>
      <c r="H375" s="323"/>
      <c r="I375" s="321">
        <v>570299.51</v>
      </c>
      <c r="J375" s="321" t="s">
        <v>63</v>
      </c>
      <c r="K375" s="321" t="s">
        <v>397</v>
      </c>
      <c r="L375" s="362" t="s">
        <v>350</v>
      </c>
      <c r="M375" s="321" t="s">
        <v>397</v>
      </c>
      <c r="N375" s="321" t="s">
        <v>19</v>
      </c>
      <c r="O375" s="7"/>
      <c r="P375" s="7"/>
      <c r="Q375" s="7"/>
      <c r="R375" s="7"/>
      <c r="S375" s="7"/>
      <c r="T375" s="7"/>
      <c r="U375" s="7"/>
      <c r="V375" s="7"/>
      <c r="W375" s="7"/>
      <c r="X375" s="7"/>
      <c r="Y375" s="7"/>
      <c r="Z375" s="7"/>
      <c r="AA375" s="7"/>
      <c r="AB375" s="7"/>
      <c r="AC375" s="7"/>
      <c r="AD375" s="7"/>
    </row>
    <row r="376" spans="1:30" s="4" customFormat="1" ht="45">
      <c r="A376" s="348">
        <v>374</v>
      </c>
      <c r="B376" s="385" t="s">
        <v>133</v>
      </c>
      <c r="C376" s="321" t="s">
        <v>327</v>
      </c>
      <c r="D376" s="355" t="s">
        <v>2670</v>
      </c>
      <c r="E376" s="321">
        <v>37</v>
      </c>
      <c r="F376" s="321">
        <v>1965</v>
      </c>
      <c r="G376" s="321">
        <v>45884.28</v>
      </c>
      <c r="H376" s="323">
        <v>18753.990000000002</v>
      </c>
      <c r="I376" s="375">
        <v>84771.07</v>
      </c>
      <c r="J376" s="321" t="s">
        <v>63</v>
      </c>
      <c r="K376" s="321" t="s">
        <v>397</v>
      </c>
      <c r="L376" s="362" t="s">
        <v>350</v>
      </c>
      <c r="M376" s="321" t="s">
        <v>397</v>
      </c>
      <c r="N376" s="321" t="s">
        <v>19</v>
      </c>
      <c r="O376" s="7"/>
      <c r="P376" s="7"/>
      <c r="Q376" s="7"/>
      <c r="R376" s="7"/>
      <c r="S376" s="7"/>
      <c r="T376" s="7"/>
      <c r="U376" s="7"/>
      <c r="V376" s="7"/>
      <c r="W376" s="7"/>
      <c r="X376" s="7"/>
      <c r="Y376" s="7"/>
      <c r="Z376" s="7"/>
      <c r="AA376" s="7"/>
      <c r="AB376" s="7"/>
      <c r="AC376" s="7"/>
      <c r="AD376" s="7"/>
    </row>
    <row r="377" spans="1:30" s="4" customFormat="1" ht="45">
      <c r="A377" s="347">
        <v>375</v>
      </c>
      <c r="B377" s="385" t="s">
        <v>133</v>
      </c>
      <c r="C377" s="321" t="s">
        <v>328</v>
      </c>
      <c r="D377" s="355" t="s">
        <v>490</v>
      </c>
      <c r="E377" s="321">
        <v>54.4</v>
      </c>
      <c r="F377" s="321">
        <v>1965</v>
      </c>
      <c r="G377" s="321">
        <v>18932.03</v>
      </c>
      <c r="H377" s="321">
        <v>18932.03</v>
      </c>
      <c r="I377" s="321"/>
      <c r="J377" s="321" t="s">
        <v>63</v>
      </c>
      <c r="K377" s="321" t="s">
        <v>397</v>
      </c>
      <c r="L377" s="362" t="s">
        <v>350</v>
      </c>
      <c r="M377" s="321" t="s">
        <v>397</v>
      </c>
      <c r="N377" s="321" t="s">
        <v>19</v>
      </c>
      <c r="O377" s="7"/>
      <c r="P377" s="7"/>
      <c r="Q377" s="7"/>
      <c r="R377" s="7"/>
      <c r="S377" s="7"/>
      <c r="T377" s="7"/>
      <c r="U377" s="7"/>
      <c r="V377" s="7"/>
      <c r="W377" s="7"/>
      <c r="X377" s="7"/>
      <c r="Y377" s="7"/>
      <c r="Z377" s="7"/>
      <c r="AA377" s="7"/>
      <c r="AB377" s="7"/>
      <c r="AC377" s="7"/>
      <c r="AD377" s="7"/>
    </row>
    <row r="378" spans="1:30" s="4" customFormat="1" ht="45">
      <c r="A378" s="348">
        <v>376</v>
      </c>
      <c r="B378" s="385" t="s">
        <v>133</v>
      </c>
      <c r="C378" s="321" t="s">
        <v>330</v>
      </c>
      <c r="D378" s="361" t="s">
        <v>490</v>
      </c>
      <c r="E378" s="388">
        <v>54</v>
      </c>
      <c r="F378" s="388" t="s">
        <v>833</v>
      </c>
      <c r="G378" s="321">
        <v>45141.84</v>
      </c>
      <c r="H378" s="321">
        <v>45141.84</v>
      </c>
      <c r="I378" s="321"/>
      <c r="J378" s="321" t="s">
        <v>63</v>
      </c>
      <c r="K378" s="321" t="s">
        <v>397</v>
      </c>
      <c r="L378" s="362" t="s">
        <v>350</v>
      </c>
      <c r="M378" s="321" t="s">
        <v>397</v>
      </c>
      <c r="N378" s="321" t="s">
        <v>19</v>
      </c>
      <c r="O378" s="7"/>
      <c r="P378" s="7"/>
      <c r="Q378" s="7"/>
      <c r="R378" s="7"/>
      <c r="S378" s="7"/>
      <c r="T378" s="7"/>
      <c r="U378" s="7"/>
      <c r="V378" s="7"/>
      <c r="W378" s="7"/>
      <c r="X378" s="7"/>
      <c r="Y378" s="7"/>
      <c r="Z378" s="7"/>
      <c r="AA378" s="7"/>
      <c r="AB378" s="7"/>
      <c r="AC378" s="7"/>
      <c r="AD378" s="7"/>
    </row>
    <row r="379" spans="1:30" s="4" customFormat="1" ht="45">
      <c r="A379" s="347">
        <v>377</v>
      </c>
      <c r="B379" s="385" t="s">
        <v>133</v>
      </c>
      <c r="C379" s="321" t="s">
        <v>332</v>
      </c>
      <c r="D379" s="361" t="s">
        <v>490</v>
      </c>
      <c r="E379" s="321">
        <v>27.3</v>
      </c>
      <c r="F379" s="321">
        <v>1960</v>
      </c>
      <c r="G379" s="321">
        <v>6844.2</v>
      </c>
      <c r="H379" s="321">
        <v>6844.2</v>
      </c>
      <c r="I379" s="321"/>
      <c r="J379" s="321" t="s">
        <v>63</v>
      </c>
      <c r="K379" s="321" t="s">
        <v>397</v>
      </c>
      <c r="L379" s="362" t="s">
        <v>350</v>
      </c>
      <c r="M379" s="321" t="s">
        <v>397</v>
      </c>
      <c r="N379" s="321" t="s">
        <v>19</v>
      </c>
      <c r="O379" s="7"/>
      <c r="P379" s="7"/>
      <c r="Q379" s="7"/>
      <c r="R379" s="7"/>
      <c r="S379" s="7"/>
      <c r="T379" s="7"/>
      <c r="U379" s="7"/>
      <c r="V379" s="7"/>
      <c r="W379" s="7"/>
      <c r="X379" s="7"/>
      <c r="Y379" s="7"/>
      <c r="Z379" s="7"/>
      <c r="AA379" s="7"/>
      <c r="AB379" s="7"/>
      <c r="AC379" s="7"/>
      <c r="AD379" s="7"/>
    </row>
    <row r="380" spans="1:30" s="4" customFormat="1" ht="45">
      <c r="A380" s="348">
        <v>378</v>
      </c>
      <c r="B380" s="385" t="s">
        <v>133</v>
      </c>
      <c r="C380" s="321" t="s">
        <v>334</v>
      </c>
      <c r="D380" s="355" t="s">
        <v>2824</v>
      </c>
      <c r="E380" s="321">
        <v>54.1</v>
      </c>
      <c r="F380" s="321">
        <v>1983</v>
      </c>
      <c r="G380" s="321">
        <v>113655.2</v>
      </c>
      <c r="H380" s="323">
        <v>64903.77</v>
      </c>
      <c r="I380" s="321"/>
      <c r="J380" s="321" t="s">
        <v>63</v>
      </c>
      <c r="K380" s="321" t="s">
        <v>397</v>
      </c>
      <c r="L380" s="362" t="s">
        <v>350</v>
      </c>
      <c r="M380" s="321" t="s">
        <v>397</v>
      </c>
      <c r="N380" s="321" t="s">
        <v>19</v>
      </c>
      <c r="O380" s="7"/>
      <c r="P380" s="7"/>
      <c r="Q380" s="7"/>
      <c r="R380" s="7"/>
      <c r="S380" s="7"/>
      <c r="T380" s="7"/>
      <c r="U380" s="7"/>
      <c r="V380" s="7"/>
      <c r="W380" s="7"/>
      <c r="X380" s="7"/>
      <c r="Y380" s="7"/>
      <c r="Z380" s="7"/>
      <c r="AA380" s="7"/>
      <c r="AB380" s="7"/>
      <c r="AC380" s="7"/>
      <c r="AD380" s="7"/>
    </row>
    <row r="381" spans="1:30" s="4" customFormat="1" ht="45">
      <c r="A381" s="347">
        <v>379</v>
      </c>
      <c r="B381" s="385" t="s">
        <v>133</v>
      </c>
      <c r="C381" s="321" t="s">
        <v>335</v>
      </c>
      <c r="D381" s="361" t="s">
        <v>490</v>
      </c>
      <c r="E381" s="321">
        <v>46.6</v>
      </c>
      <c r="F381" s="321">
        <v>1981</v>
      </c>
      <c r="G381" s="321">
        <v>123962.07</v>
      </c>
      <c r="H381" s="323">
        <v>68452.87</v>
      </c>
      <c r="I381" s="321"/>
      <c r="J381" s="321" t="s">
        <v>63</v>
      </c>
      <c r="K381" s="321" t="s">
        <v>397</v>
      </c>
      <c r="L381" s="362" t="s">
        <v>350</v>
      </c>
      <c r="M381" s="321" t="s">
        <v>397</v>
      </c>
      <c r="N381" s="321" t="s">
        <v>19</v>
      </c>
      <c r="O381" s="7"/>
      <c r="P381" s="7"/>
      <c r="Q381" s="7"/>
      <c r="R381" s="7"/>
      <c r="S381" s="7"/>
      <c r="T381" s="7"/>
      <c r="U381" s="7"/>
      <c r="V381" s="7"/>
      <c r="W381" s="7"/>
      <c r="X381" s="7"/>
      <c r="Y381" s="7"/>
      <c r="Z381" s="7"/>
      <c r="AA381" s="7"/>
      <c r="AB381" s="7"/>
      <c r="AC381" s="7"/>
      <c r="AD381" s="7"/>
    </row>
    <row r="382" spans="1:30" s="4" customFormat="1" ht="67.5" customHeight="1">
      <c r="A382" s="348">
        <v>380</v>
      </c>
      <c r="B382" s="385" t="s">
        <v>133</v>
      </c>
      <c r="C382" s="321" t="s">
        <v>336</v>
      </c>
      <c r="D382" s="355" t="s">
        <v>2671</v>
      </c>
      <c r="E382" s="321">
        <v>47.2</v>
      </c>
      <c r="F382" s="321">
        <v>1973</v>
      </c>
      <c r="G382" s="321">
        <v>39239.379999999997</v>
      </c>
      <c r="H382" s="321">
        <v>39239.379999999997</v>
      </c>
      <c r="I382" s="375">
        <v>602547.18000000005</v>
      </c>
      <c r="J382" s="321" t="s">
        <v>63</v>
      </c>
      <c r="K382" s="321" t="s">
        <v>397</v>
      </c>
      <c r="L382" s="324" t="s">
        <v>2328</v>
      </c>
      <c r="M382" s="321" t="s">
        <v>397</v>
      </c>
      <c r="N382" s="321" t="s">
        <v>19</v>
      </c>
      <c r="O382" s="7"/>
      <c r="P382" s="7"/>
      <c r="Q382" s="7"/>
      <c r="R382" s="7"/>
      <c r="S382" s="7"/>
      <c r="T382" s="7"/>
      <c r="U382" s="7"/>
      <c r="V382" s="7"/>
      <c r="W382" s="7"/>
      <c r="X382" s="7"/>
      <c r="Y382" s="7"/>
      <c r="Z382" s="7"/>
      <c r="AA382" s="7"/>
      <c r="AB382" s="7"/>
      <c r="AC382" s="7"/>
      <c r="AD382" s="7"/>
    </row>
    <row r="383" spans="1:30" s="4" customFormat="1" ht="72.75" customHeight="1">
      <c r="A383" s="347">
        <v>381</v>
      </c>
      <c r="B383" s="385" t="s">
        <v>133</v>
      </c>
      <c r="C383" s="358" t="s">
        <v>563</v>
      </c>
      <c r="D383" s="355" t="s">
        <v>1394</v>
      </c>
      <c r="E383" s="375">
        <v>126.4</v>
      </c>
      <c r="F383" s="375">
        <v>1955</v>
      </c>
      <c r="G383" s="321"/>
      <c r="H383" s="323"/>
      <c r="I383" s="375">
        <v>1625405.41</v>
      </c>
      <c r="J383" s="321" t="s">
        <v>63</v>
      </c>
      <c r="K383" s="321" t="s">
        <v>397</v>
      </c>
      <c r="L383" s="362" t="s">
        <v>350</v>
      </c>
      <c r="M383" s="321" t="s">
        <v>397</v>
      </c>
      <c r="N383" s="321" t="s">
        <v>19</v>
      </c>
      <c r="O383" s="7"/>
      <c r="P383" s="7"/>
      <c r="Q383" s="7"/>
      <c r="R383" s="7"/>
      <c r="S383" s="7"/>
      <c r="T383" s="7"/>
      <c r="U383" s="7"/>
      <c r="V383" s="7"/>
      <c r="W383" s="7"/>
      <c r="X383" s="7"/>
      <c r="Y383" s="7"/>
      <c r="Z383" s="7"/>
      <c r="AA383" s="7"/>
      <c r="AB383" s="7"/>
      <c r="AC383" s="7"/>
      <c r="AD383" s="7"/>
    </row>
    <row r="384" spans="1:30" s="4" customFormat="1" ht="45">
      <c r="A384" s="348">
        <v>382</v>
      </c>
      <c r="B384" s="385" t="s">
        <v>133</v>
      </c>
      <c r="C384" s="321" t="s">
        <v>339</v>
      </c>
      <c r="D384" s="355" t="s">
        <v>2672</v>
      </c>
      <c r="E384" s="321">
        <v>112.6</v>
      </c>
      <c r="F384" s="321">
        <v>1955</v>
      </c>
      <c r="G384" s="321">
        <v>300965.5</v>
      </c>
      <c r="H384" s="323">
        <v>31874.12</v>
      </c>
      <c r="I384" s="375">
        <v>1447948.17</v>
      </c>
      <c r="J384" s="321" t="s">
        <v>63</v>
      </c>
      <c r="K384" s="321" t="s">
        <v>397</v>
      </c>
      <c r="L384" s="362" t="s">
        <v>350</v>
      </c>
      <c r="M384" s="321" t="s">
        <v>397</v>
      </c>
      <c r="N384" s="321" t="s">
        <v>19</v>
      </c>
      <c r="O384" s="7"/>
      <c r="P384" s="7"/>
      <c r="Q384" s="7"/>
      <c r="R384" s="7"/>
      <c r="S384" s="7"/>
      <c r="T384" s="7"/>
      <c r="U384" s="7"/>
      <c r="V384" s="7"/>
      <c r="W384" s="7"/>
      <c r="X384" s="7"/>
      <c r="Y384" s="7"/>
      <c r="Z384" s="7"/>
      <c r="AA384" s="7"/>
      <c r="AB384" s="7"/>
      <c r="AC384" s="7"/>
      <c r="AD384" s="7"/>
    </row>
    <row r="385" spans="1:30" s="4" customFormat="1" ht="106.5" customHeight="1">
      <c r="A385" s="347">
        <v>383</v>
      </c>
      <c r="B385" s="381" t="s">
        <v>133</v>
      </c>
      <c r="C385" s="321" t="s">
        <v>385</v>
      </c>
      <c r="D385" s="378" t="s">
        <v>458</v>
      </c>
      <c r="E385" s="321">
        <v>28.5</v>
      </c>
      <c r="F385" s="321">
        <v>1972</v>
      </c>
      <c r="G385" s="321">
        <v>341620</v>
      </c>
      <c r="H385" s="321">
        <v>341620</v>
      </c>
      <c r="I385" s="375">
        <v>440858.48</v>
      </c>
      <c r="J385" s="321" t="s">
        <v>547</v>
      </c>
      <c r="K385" s="321" t="s">
        <v>397</v>
      </c>
      <c r="L385" s="370" t="s">
        <v>1467</v>
      </c>
      <c r="M385" s="321"/>
      <c r="N385" s="321" t="s">
        <v>19</v>
      </c>
      <c r="O385" s="7"/>
      <c r="P385" s="7"/>
      <c r="Q385" s="7"/>
      <c r="R385" s="7"/>
      <c r="S385" s="7"/>
      <c r="T385" s="7"/>
      <c r="U385" s="7"/>
      <c r="V385" s="7"/>
      <c r="W385" s="7"/>
      <c r="X385" s="7"/>
      <c r="Y385" s="7"/>
      <c r="Z385" s="7"/>
      <c r="AA385" s="7"/>
      <c r="AB385" s="7"/>
      <c r="AC385" s="7"/>
      <c r="AD385" s="7"/>
    </row>
    <row r="386" spans="1:30" s="4" customFormat="1" ht="90.75" customHeight="1">
      <c r="A386" s="348">
        <v>384</v>
      </c>
      <c r="B386" s="381" t="s">
        <v>1645</v>
      </c>
      <c r="C386" s="321" t="s">
        <v>1646</v>
      </c>
      <c r="D386" s="378" t="s">
        <v>1647</v>
      </c>
      <c r="E386" s="321">
        <v>1344.3</v>
      </c>
      <c r="F386" s="321">
        <v>1972</v>
      </c>
      <c r="G386" s="321">
        <v>9473365.5800000001</v>
      </c>
      <c r="H386" s="321"/>
      <c r="I386" s="194">
        <v>15982167.609999999</v>
      </c>
      <c r="J386" s="321" t="s">
        <v>1649</v>
      </c>
      <c r="K386" s="321"/>
      <c r="L386" s="370" t="s">
        <v>1648</v>
      </c>
      <c r="M386" s="321"/>
      <c r="N386" s="321" t="s">
        <v>19</v>
      </c>
      <c r="O386" s="7"/>
      <c r="P386" s="7"/>
      <c r="Q386" s="7"/>
      <c r="R386" s="7"/>
      <c r="S386" s="7"/>
      <c r="T386" s="7"/>
      <c r="U386" s="7"/>
      <c r="V386" s="7"/>
      <c r="W386" s="7"/>
      <c r="X386" s="7"/>
      <c r="Y386" s="7"/>
      <c r="Z386" s="7"/>
      <c r="AA386" s="7"/>
      <c r="AB386" s="7"/>
      <c r="AC386" s="7"/>
      <c r="AD386" s="7"/>
    </row>
    <row r="387" spans="1:30" s="4" customFormat="1" ht="39">
      <c r="A387" s="347">
        <v>385</v>
      </c>
      <c r="B387" s="355" t="s">
        <v>133</v>
      </c>
      <c r="C387" s="321" t="s">
        <v>399</v>
      </c>
      <c r="D387" s="355" t="s">
        <v>2673</v>
      </c>
      <c r="E387" s="321">
        <v>34.1</v>
      </c>
      <c r="F387" s="321">
        <v>1974</v>
      </c>
      <c r="G387" s="321">
        <v>113603.84</v>
      </c>
      <c r="H387" s="323">
        <v>36039.5</v>
      </c>
      <c r="I387" s="375">
        <v>508198.78</v>
      </c>
      <c r="J387" s="321" t="s">
        <v>63</v>
      </c>
      <c r="K387" s="321" t="s">
        <v>397</v>
      </c>
      <c r="L387" s="329" t="s">
        <v>2136</v>
      </c>
      <c r="M387" s="321" t="s">
        <v>397</v>
      </c>
      <c r="N387" s="321" t="s">
        <v>19</v>
      </c>
      <c r="O387" s="7"/>
      <c r="P387" s="7"/>
      <c r="Q387" s="7"/>
      <c r="R387" s="7"/>
      <c r="S387" s="7"/>
      <c r="T387" s="7"/>
      <c r="U387" s="7"/>
      <c r="V387" s="7"/>
      <c r="W387" s="7"/>
      <c r="X387" s="7"/>
      <c r="Y387" s="7"/>
      <c r="Z387" s="7"/>
      <c r="AA387" s="7"/>
      <c r="AB387" s="7"/>
      <c r="AC387" s="7"/>
      <c r="AD387" s="7"/>
    </row>
    <row r="388" spans="1:30" s="4" customFormat="1" ht="39">
      <c r="A388" s="348">
        <v>386</v>
      </c>
      <c r="B388" s="355" t="s">
        <v>133</v>
      </c>
      <c r="C388" s="321" t="s">
        <v>388</v>
      </c>
      <c r="D388" s="355" t="s">
        <v>2674</v>
      </c>
      <c r="E388" s="321">
        <v>20.2</v>
      </c>
      <c r="F388" s="321">
        <v>1974</v>
      </c>
      <c r="G388" s="321">
        <v>144964.9</v>
      </c>
      <c r="H388" s="323">
        <v>45988.34</v>
      </c>
      <c r="I388" s="375">
        <v>301044.44</v>
      </c>
      <c r="J388" s="321" t="s">
        <v>63</v>
      </c>
      <c r="K388" s="321" t="s">
        <v>397</v>
      </c>
      <c r="L388" s="329" t="s">
        <v>2134</v>
      </c>
      <c r="M388" s="321" t="s">
        <v>397</v>
      </c>
      <c r="N388" s="321" t="s">
        <v>19</v>
      </c>
      <c r="O388" s="7"/>
      <c r="P388" s="7"/>
      <c r="Q388" s="7"/>
      <c r="R388" s="7"/>
      <c r="S388" s="7"/>
      <c r="T388" s="7"/>
      <c r="U388" s="7"/>
      <c r="V388" s="7"/>
      <c r="W388" s="7"/>
      <c r="X388" s="7"/>
      <c r="Y388" s="7"/>
      <c r="Z388" s="7"/>
      <c r="AA388" s="7"/>
      <c r="AB388" s="7"/>
      <c r="AC388" s="7"/>
      <c r="AD388" s="7"/>
    </row>
    <row r="389" spans="1:30" s="4" customFormat="1" ht="39">
      <c r="A389" s="347">
        <v>387</v>
      </c>
      <c r="B389" s="355" t="s">
        <v>133</v>
      </c>
      <c r="C389" s="321" t="s">
        <v>389</v>
      </c>
      <c r="D389" s="355" t="s">
        <v>2675</v>
      </c>
      <c r="E389" s="321">
        <v>35.1</v>
      </c>
      <c r="F389" s="321">
        <v>1974</v>
      </c>
      <c r="G389" s="321">
        <v>114563.87</v>
      </c>
      <c r="H389" s="323">
        <v>36344.01</v>
      </c>
      <c r="I389" s="375">
        <v>523101.97</v>
      </c>
      <c r="J389" s="321" t="s">
        <v>63</v>
      </c>
      <c r="K389" s="321" t="s">
        <v>397</v>
      </c>
      <c r="L389" s="329" t="s">
        <v>2135</v>
      </c>
      <c r="M389" s="321" t="s">
        <v>397</v>
      </c>
      <c r="N389" s="321" t="s">
        <v>19</v>
      </c>
      <c r="O389" s="7"/>
      <c r="P389" s="7"/>
      <c r="Q389" s="7"/>
      <c r="R389" s="7"/>
      <c r="S389" s="7"/>
      <c r="T389" s="7"/>
      <c r="U389" s="7"/>
      <c r="V389" s="7"/>
      <c r="W389" s="7"/>
      <c r="X389" s="7"/>
      <c r="Y389" s="7"/>
      <c r="Z389" s="7"/>
      <c r="AA389" s="7"/>
      <c r="AB389" s="7"/>
      <c r="AC389" s="7"/>
      <c r="AD389" s="7"/>
    </row>
    <row r="390" spans="1:30" s="4" customFormat="1" ht="52.5" customHeight="1">
      <c r="A390" s="348">
        <v>388</v>
      </c>
      <c r="B390" s="355" t="s">
        <v>133</v>
      </c>
      <c r="C390" s="321" t="s">
        <v>391</v>
      </c>
      <c r="D390" s="355" t="s">
        <v>2676</v>
      </c>
      <c r="E390" s="321">
        <v>34.9</v>
      </c>
      <c r="F390" s="321">
        <v>1974</v>
      </c>
      <c r="G390" s="321">
        <v>112323.79</v>
      </c>
      <c r="H390" s="323">
        <v>34961.339999999997</v>
      </c>
      <c r="I390" s="375">
        <v>520121.33</v>
      </c>
      <c r="J390" s="321" t="s">
        <v>63</v>
      </c>
      <c r="K390" s="321" t="s">
        <v>397</v>
      </c>
      <c r="L390" s="324" t="s">
        <v>2165</v>
      </c>
      <c r="M390" s="321" t="s">
        <v>397</v>
      </c>
      <c r="N390" s="321" t="s">
        <v>19</v>
      </c>
      <c r="O390" s="7"/>
      <c r="P390" s="7"/>
      <c r="Q390" s="7"/>
      <c r="R390" s="7"/>
      <c r="S390" s="7"/>
      <c r="T390" s="7"/>
      <c r="U390" s="7"/>
      <c r="V390" s="7"/>
      <c r="W390" s="7"/>
      <c r="X390" s="7"/>
      <c r="Y390" s="7"/>
      <c r="Z390" s="7"/>
      <c r="AA390" s="7"/>
      <c r="AB390" s="7"/>
      <c r="AC390" s="7"/>
      <c r="AD390" s="7"/>
    </row>
    <row r="391" spans="1:30" s="4" customFormat="1" ht="38.25">
      <c r="A391" s="347">
        <v>389</v>
      </c>
      <c r="B391" s="355" t="s">
        <v>133</v>
      </c>
      <c r="C391" s="321" t="s">
        <v>392</v>
      </c>
      <c r="D391" s="355" t="s">
        <v>2677</v>
      </c>
      <c r="E391" s="321">
        <v>35.799999999999997</v>
      </c>
      <c r="F391" s="321">
        <v>1974</v>
      </c>
      <c r="G391" s="321">
        <v>45121.53</v>
      </c>
      <c r="H391" s="323">
        <v>14044.35</v>
      </c>
      <c r="I391" s="375">
        <v>533534.19999999995</v>
      </c>
      <c r="J391" s="321" t="s">
        <v>63</v>
      </c>
      <c r="K391" s="321" t="s">
        <v>397</v>
      </c>
      <c r="L391" s="109" t="s">
        <v>2176</v>
      </c>
      <c r="M391" s="321" t="s">
        <v>397</v>
      </c>
      <c r="N391" s="321" t="s">
        <v>19</v>
      </c>
      <c r="O391" s="7"/>
      <c r="P391" s="7"/>
      <c r="Q391" s="7"/>
      <c r="R391" s="7"/>
      <c r="S391" s="7"/>
      <c r="T391" s="7"/>
      <c r="U391" s="7"/>
      <c r="V391" s="7"/>
      <c r="W391" s="7"/>
      <c r="X391" s="7"/>
      <c r="Y391" s="7"/>
      <c r="Z391" s="7"/>
      <c r="AA391" s="7"/>
      <c r="AB391" s="7"/>
      <c r="AC391" s="7"/>
      <c r="AD391" s="7"/>
    </row>
    <row r="392" spans="1:30" s="4" customFormat="1" ht="45">
      <c r="A392" s="348">
        <v>390</v>
      </c>
      <c r="B392" s="385" t="s">
        <v>341</v>
      </c>
      <c r="C392" s="321" t="s">
        <v>1219</v>
      </c>
      <c r="D392" s="355" t="s">
        <v>490</v>
      </c>
      <c r="E392" s="321">
        <v>33.5</v>
      </c>
      <c r="F392" s="321">
        <v>1994</v>
      </c>
      <c r="G392" s="321">
        <v>26233.64</v>
      </c>
      <c r="H392" s="323">
        <v>7429.01</v>
      </c>
      <c r="I392" s="321"/>
      <c r="J392" s="321" t="s">
        <v>63</v>
      </c>
      <c r="K392" s="321" t="s">
        <v>397</v>
      </c>
      <c r="L392" s="362" t="s">
        <v>350</v>
      </c>
      <c r="M392" s="321" t="s">
        <v>397</v>
      </c>
      <c r="N392" s="321" t="s">
        <v>19</v>
      </c>
      <c r="O392" s="7"/>
      <c r="P392" s="7"/>
      <c r="Q392" s="7"/>
      <c r="R392" s="7"/>
      <c r="S392" s="7"/>
      <c r="T392" s="7"/>
      <c r="U392" s="7"/>
      <c r="V392" s="7"/>
      <c r="W392" s="7"/>
      <c r="X392" s="7"/>
      <c r="Y392" s="7"/>
      <c r="Z392" s="7"/>
      <c r="AA392" s="7"/>
      <c r="AB392" s="7"/>
      <c r="AC392" s="7"/>
      <c r="AD392" s="7"/>
    </row>
    <row r="393" spans="1:30" s="4" customFormat="1" ht="45">
      <c r="A393" s="347">
        <v>391</v>
      </c>
      <c r="B393" s="385" t="s">
        <v>341</v>
      </c>
      <c r="C393" s="321" t="s">
        <v>1218</v>
      </c>
      <c r="D393" s="355" t="s">
        <v>490</v>
      </c>
      <c r="E393" s="321">
        <v>29.1</v>
      </c>
      <c r="F393" s="321">
        <v>1994</v>
      </c>
      <c r="G393" s="321">
        <v>22766.639999999999</v>
      </c>
      <c r="H393" s="323">
        <v>6431.8</v>
      </c>
      <c r="I393" s="321"/>
      <c r="J393" s="321" t="s">
        <v>63</v>
      </c>
      <c r="K393" s="321" t="s">
        <v>397</v>
      </c>
      <c r="L393" s="362" t="s">
        <v>350</v>
      </c>
      <c r="M393" s="321" t="s">
        <v>397</v>
      </c>
      <c r="N393" s="321" t="s">
        <v>19</v>
      </c>
      <c r="O393" s="7"/>
      <c r="P393" s="7"/>
      <c r="Q393" s="7"/>
      <c r="R393" s="7"/>
      <c r="S393" s="7"/>
      <c r="T393" s="7"/>
      <c r="U393" s="7"/>
      <c r="V393" s="7"/>
      <c r="W393" s="7"/>
      <c r="X393" s="7"/>
      <c r="Y393" s="7"/>
      <c r="Z393" s="7"/>
      <c r="AA393" s="7"/>
      <c r="AB393" s="7"/>
      <c r="AC393" s="7"/>
      <c r="AD393" s="7"/>
    </row>
    <row r="394" spans="1:30" s="4" customFormat="1" ht="45">
      <c r="A394" s="348">
        <v>392</v>
      </c>
      <c r="B394" s="385" t="s">
        <v>341</v>
      </c>
      <c r="C394" s="321" t="s">
        <v>1217</v>
      </c>
      <c r="D394" s="355" t="s">
        <v>490</v>
      </c>
      <c r="E394" s="321">
        <v>15.3</v>
      </c>
      <c r="F394" s="321">
        <v>1994</v>
      </c>
      <c r="G394" s="321">
        <v>11961.15</v>
      </c>
      <c r="H394" s="321">
        <v>11961.15</v>
      </c>
      <c r="I394" s="321"/>
      <c r="J394" s="321" t="s">
        <v>63</v>
      </c>
      <c r="K394" s="321" t="s">
        <v>397</v>
      </c>
      <c r="L394" s="362" t="s">
        <v>350</v>
      </c>
      <c r="M394" s="321" t="s">
        <v>397</v>
      </c>
      <c r="N394" s="321" t="s">
        <v>19</v>
      </c>
      <c r="O394" s="7"/>
      <c r="P394" s="7"/>
      <c r="Q394" s="7"/>
      <c r="R394" s="7"/>
      <c r="S394" s="7"/>
      <c r="T394" s="7"/>
      <c r="U394" s="7"/>
      <c r="V394" s="7"/>
      <c r="W394" s="7"/>
      <c r="X394" s="7"/>
      <c r="Y394" s="7"/>
      <c r="Z394" s="7"/>
      <c r="AA394" s="7"/>
      <c r="AB394" s="7"/>
      <c r="AC394" s="7"/>
      <c r="AD394" s="7"/>
    </row>
    <row r="395" spans="1:30" s="4" customFormat="1" ht="45">
      <c r="A395" s="347">
        <v>393</v>
      </c>
      <c r="B395" s="385" t="s">
        <v>341</v>
      </c>
      <c r="C395" s="321" t="s">
        <v>1216</v>
      </c>
      <c r="D395" s="355" t="s">
        <v>490</v>
      </c>
      <c r="E395" s="321">
        <v>43.1</v>
      </c>
      <c r="F395" s="321">
        <v>1994</v>
      </c>
      <c r="G395" s="321">
        <v>33745.47</v>
      </c>
      <c r="H395" s="323">
        <v>9552.0400000000009</v>
      </c>
      <c r="I395" s="321"/>
      <c r="J395" s="321" t="s">
        <v>63</v>
      </c>
      <c r="K395" s="321" t="s">
        <v>397</v>
      </c>
      <c r="L395" s="362" t="s">
        <v>350</v>
      </c>
      <c r="M395" s="321" t="s">
        <v>397</v>
      </c>
      <c r="N395" s="321" t="s">
        <v>19</v>
      </c>
      <c r="O395" s="7"/>
      <c r="P395" s="7"/>
      <c r="Q395" s="7"/>
      <c r="R395" s="7"/>
      <c r="S395" s="7"/>
      <c r="T395" s="7"/>
      <c r="U395" s="7"/>
      <c r="V395" s="7"/>
      <c r="W395" s="7"/>
      <c r="X395" s="7"/>
      <c r="Y395" s="7"/>
      <c r="Z395" s="7"/>
      <c r="AA395" s="7"/>
      <c r="AB395" s="7"/>
      <c r="AC395" s="7"/>
      <c r="AD395" s="7"/>
    </row>
    <row r="396" spans="1:30" s="4" customFormat="1" ht="76.5" customHeight="1">
      <c r="A396" s="348">
        <v>394</v>
      </c>
      <c r="B396" s="385" t="s">
        <v>133</v>
      </c>
      <c r="C396" s="321" t="s">
        <v>1405</v>
      </c>
      <c r="D396" s="355" t="s">
        <v>2678</v>
      </c>
      <c r="E396" s="321">
        <v>58.9</v>
      </c>
      <c r="F396" s="321">
        <v>1968</v>
      </c>
      <c r="G396" s="321">
        <v>25764.47</v>
      </c>
      <c r="H396" s="323">
        <v>9879.77</v>
      </c>
      <c r="I396" s="375">
        <v>954406.77</v>
      </c>
      <c r="J396" s="321" t="s">
        <v>63</v>
      </c>
      <c r="K396" s="321" t="s">
        <v>397</v>
      </c>
      <c r="L396" s="324" t="s">
        <v>2325</v>
      </c>
      <c r="M396" s="321" t="s">
        <v>397</v>
      </c>
      <c r="N396" s="321" t="s">
        <v>19</v>
      </c>
      <c r="O396" s="7"/>
      <c r="P396" s="7"/>
      <c r="Q396" s="7"/>
      <c r="R396" s="7"/>
      <c r="S396" s="7"/>
      <c r="T396" s="7"/>
      <c r="U396" s="7"/>
      <c r="V396" s="7"/>
      <c r="W396" s="7"/>
      <c r="X396" s="7"/>
      <c r="Y396" s="7"/>
      <c r="Z396" s="7"/>
      <c r="AA396" s="7"/>
      <c r="AB396" s="7"/>
      <c r="AC396" s="7"/>
      <c r="AD396" s="7"/>
    </row>
    <row r="397" spans="1:30" s="4" customFormat="1" ht="76.5" customHeight="1">
      <c r="A397" s="347">
        <v>395</v>
      </c>
      <c r="B397" s="385" t="s">
        <v>133</v>
      </c>
      <c r="C397" s="321" t="s">
        <v>1406</v>
      </c>
      <c r="D397" s="355" t="s">
        <v>2679</v>
      </c>
      <c r="E397" s="321">
        <v>31.6</v>
      </c>
      <c r="F397" s="321">
        <v>1968</v>
      </c>
      <c r="G397" s="321">
        <v>12470</v>
      </c>
      <c r="H397" s="321">
        <v>12470</v>
      </c>
      <c r="I397" s="375">
        <v>512041.66</v>
      </c>
      <c r="J397" s="321" t="s">
        <v>63</v>
      </c>
      <c r="K397" s="321" t="s">
        <v>397</v>
      </c>
      <c r="L397" s="324" t="s">
        <v>2331</v>
      </c>
      <c r="M397" s="321" t="s">
        <v>397</v>
      </c>
      <c r="N397" s="321" t="s">
        <v>19</v>
      </c>
      <c r="O397" s="7"/>
      <c r="P397" s="7"/>
      <c r="Q397" s="7"/>
      <c r="R397" s="7"/>
      <c r="S397" s="7"/>
      <c r="T397" s="7"/>
      <c r="U397" s="7"/>
      <c r="V397" s="7"/>
      <c r="W397" s="7"/>
      <c r="X397" s="7"/>
      <c r="Y397" s="7"/>
      <c r="Z397" s="7"/>
      <c r="AA397" s="7"/>
      <c r="AB397" s="7"/>
      <c r="AC397" s="7"/>
      <c r="AD397" s="7"/>
    </row>
    <row r="398" spans="1:30" s="4" customFormat="1" ht="76.5" customHeight="1">
      <c r="A398" s="348">
        <v>396</v>
      </c>
      <c r="B398" s="385" t="s">
        <v>133</v>
      </c>
      <c r="C398" s="321" t="s">
        <v>1411</v>
      </c>
      <c r="D398" s="355" t="s">
        <v>2680</v>
      </c>
      <c r="E398" s="321">
        <v>31</v>
      </c>
      <c r="F398" s="321">
        <v>1968</v>
      </c>
      <c r="G398" s="321">
        <v>12538.71</v>
      </c>
      <c r="H398" s="321">
        <v>12538.71</v>
      </c>
      <c r="I398" s="375">
        <v>502319.35</v>
      </c>
      <c r="J398" s="321" t="s">
        <v>63</v>
      </c>
      <c r="K398" s="321" t="s">
        <v>397</v>
      </c>
      <c r="L398" s="324" t="s">
        <v>2327</v>
      </c>
      <c r="M398" s="321" t="s">
        <v>397</v>
      </c>
      <c r="N398" s="321" t="s">
        <v>19</v>
      </c>
      <c r="O398" s="7"/>
      <c r="P398" s="7"/>
      <c r="Q398" s="7"/>
      <c r="R398" s="7"/>
      <c r="S398" s="7"/>
      <c r="T398" s="7"/>
      <c r="U398" s="7"/>
      <c r="V398" s="7"/>
      <c r="W398" s="7"/>
      <c r="X398" s="7"/>
      <c r="Y398" s="7"/>
      <c r="Z398" s="7"/>
      <c r="AA398" s="7"/>
      <c r="AB398" s="7"/>
      <c r="AC398" s="7"/>
      <c r="AD398" s="7"/>
    </row>
    <row r="399" spans="1:30" s="4" customFormat="1" ht="76.5" customHeight="1">
      <c r="A399" s="347">
        <v>397</v>
      </c>
      <c r="B399" s="385" t="s">
        <v>133</v>
      </c>
      <c r="C399" s="321" t="s">
        <v>1410</v>
      </c>
      <c r="D399" s="355" t="s">
        <v>2681</v>
      </c>
      <c r="E399" s="321">
        <v>30.9</v>
      </c>
      <c r="F399" s="321">
        <v>1968</v>
      </c>
      <c r="G399" s="321">
        <v>12504.36</v>
      </c>
      <c r="H399" s="321">
        <v>12504.36</v>
      </c>
      <c r="I399" s="378">
        <v>500698.96</v>
      </c>
      <c r="J399" s="321" t="s">
        <v>63</v>
      </c>
      <c r="K399" s="321" t="s">
        <v>397</v>
      </c>
      <c r="L399" s="324" t="s">
        <v>2330</v>
      </c>
      <c r="M399" s="321" t="s">
        <v>397</v>
      </c>
      <c r="N399" s="321" t="s">
        <v>19</v>
      </c>
      <c r="O399" s="7"/>
      <c r="P399" s="7"/>
      <c r="Q399" s="7"/>
      <c r="R399" s="7"/>
      <c r="S399" s="7"/>
      <c r="T399" s="7"/>
      <c r="U399" s="7"/>
      <c r="V399" s="7"/>
      <c r="W399" s="7"/>
      <c r="X399" s="7"/>
      <c r="Y399" s="7"/>
      <c r="Z399" s="7"/>
      <c r="AA399" s="7"/>
      <c r="AB399" s="7"/>
      <c r="AC399" s="7"/>
      <c r="AD399" s="7"/>
    </row>
    <row r="400" spans="1:30" s="4" customFormat="1" ht="76.5" customHeight="1">
      <c r="A400" s="348">
        <v>398</v>
      </c>
      <c r="B400" s="385" t="s">
        <v>133</v>
      </c>
      <c r="C400" s="321" t="s">
        <v>1409</v>
      </c>
      <c r="D400" s="355" t="s">
        <v>2682</v>
      </c>
      <c r="E400" s="321">
        <v>17.399999999999999</v>
      </c>
      <c r="F400" s="321">
        <v>1968</v>
      </c>
      <c r="G400" s="321">
        <v>7042.29</v>
      </c>
      <c r="H400" s="321">
        <v>7042.29</v>
      </c>
      <c r="I400" s="375">
        <v>281946.99</v>
      </c>
      <c r="J400" s="321" t="s">
        <v>63</v>
      </c>
      <c r="K400" s="321" t="s">
        <v>397</v>
      </c>
      <c r="L400" s="324" t="s">
        <v>2329</v>
      </c>
      <c r="M400" s="321" t="s">
        <v>397</v>
      </c>
      <c r="N400" s="321" t="s">
        <v>19</v>
      </c>
      <c r="O400" s="7"/>
      <c r="P400" s="7"/>
      <c r="Q400" s="7"/>
      <c r="R400" s="7"/>
      <c r="S400" s="7"/>
      <c r="T400" s="7"/>
      <c r="U400" s="7"/>
      <c r="V400" s="7"/>
      <c r="W400" s="7"/>
      <c r="X400" s="7"/>
      <c r="Y400" s="7"/>
      <c r="Z400" s="7"/>
      <c r="AA400" s="7"/>
      <c r="AB400" s="7"/>
      <c r="AC400" s="7"/>
      <c r="AD400" s="7"/>
    </row>
    <row r="401" spans="1:30" s="4" customFormat="1" ht="76.5" customHeight="1">
      <c r="A401" s="347">
        <v>399</v>
      </c>
      <c r="B401" s="385" t="s">
        <v>133</v>
      </c>
      <c r="C401" s="321" t="s">
        <v>1407</v>
      </c>
      <c r="D401" s="355" t="s">
        <v>2683</v>
      </c>
      <c r="E401" s="321">
        <v>29</v>
      </c>
      <c r="F401" s="321">
        <v>1968</v>
      </c>
      <c r="G401" s="321">
        <v>11714.25</v>
      </c>
      <c r="H401" s="321">
        <v>11714.25</v>
      </c>
      <c r="I401" s="375">
        <v>469911.65</v>
      </c>
      <c r="J401" s="321" t="s">
        <v>63</v>
      </c>
      <c r="K401" s="321" t="s">
        <v>397</v>
      </c>
      <c r="L401" s="324" t="s">
        <v>2324</v>
      </c>
      <c r="M401" s="321" t="s">
        <v>397</v>
      </c>
      <c r="N401" s="321" t="s">
        <v>19</v>
      </c>
      <c r="O401" s="7"/>
      <c r="P401" s="7"/>
      <c r="Q401" s="7"/>
      <c r="R401" s="7"/>
      <c r="S401" s="7"/>
      <c r="T401" s="7"/>
      <c r="U401" s="7"/>
      <c r="V401" s="7"/>
      <c r="W401" s="7"/>
      <c r="X401" s="7"/>
      <c r="Y401" s="7"/>
      <c r="Z401" s="7"/>
      <c r="AA401" s="7"/>
      <c r="AB401" s="7"/>
      <c r="AC401" s="7"/>
      <c r="AD401" s="7"/>
    </row>
    <row r="402" spans="1:30" s="4" customFormat="1" ht="67.5" customHeight="1">
      <c r="A402" s="348">
        <v>400</v>
      </c>
      <c r="B402" s="385" t="s">
        <v>133</v>
      </c>
      <c r="C402" s="321" t="s">
        <v>1408</v>
      </c>
      <c r="D402" s="355" t="s">
        <v>2684</v>
      </c>
      <c r="E402" s="321">
        <v>23.3</v>
      </c>
      <c r="F402" s="321">
        <v>1968</v>
      </c>
      <c r="G402" s="321">
        <v>9412.6200000000008</v>
      </c>
      <c r="H402" s="321">
        <v>9412.6200000000008</v>
      </c>
      <c r="I402" s="375">
        <v>377549.71</v>
      </c>
      <c r="J402" s="321" t="s">
        <v>63</v>
      </c>
      <c r="K402" s="321" t="s">
        <v>397</v>
      </c>
      <c r="L402" s="324" t="s">
        <v>2326</v>
      </c>
      <c r="M402" s="321" t="s">
        <v>397</v>
      </c>
      <c r="N402" s="321" t="s">
        <v>19</v>
      </c>
      <c r="O402" s="7"/>
      <c r="P402" s="7"/>
      <c r="Q402" s="7"/>
      <c r="R402" s="7"/>
      <c r="S402" s="7"/>
      <c r="T402" s="7"/>
      <c r="U402" s="7"/>
      <c r="V402" s="7"/>
      <c r="W402" s="7"/>
      <c r="X402" s="7"/>
      <c r="Y402" s="7"/>
      <c r="Z402" s="7"/>
      <c r="AA402" s="7"/>
      <c r="AB402" s="7"/>
      <c r="AC402" s="7"/>
      <c r="AD402" s="7"/>
    </row>
    <row r="403" spans="1:30" s="4" customFormat="1" ht="77.25" customHeight="1">
      <c r="A403" s="347">
        <v>401</v>
      </c>
      <c r="B403" s="385" t="s">
        <v>133</v>
      </c>
      <c r="C403" s="361" t="s">
        <v>620</v>
      </c>
      <c r="D403" s="355" t="s">
        <v>490</v>
      </c>
      <c r="E403" s="321">
        <v>73.5</v>
      </c>
      <c r="F403" s="321"/>
      <c r="G403" s="321"/>
      <c r="H403" s="321"/>
      <c r="I403" s="375"/>
      <c r="J403" s="321" t="s">
        <v>63</v>
      </c>
      <c r="K403" s="321" t="s">
        <v>397</v>
      </c>
      <c r="L403" s="362" t="s">
        <v>350</v>
      </c>
      <c r="M403" s="321" t="s">
        <v>397</v>
      </c>
      <c r="N403" s="321" t="s">
        <v>19</v>
      </c>
      <c r="O403" s="7"/>
      <c r="P403" s="7"/>
      <c r="Q403" s="7"/>
      <c r="R403" s="7"/>
      <c r="S403" s="7"/>
      <c r="T403" s="7"/>
      <c r="U403" s="7"/>
      <c r="V403" s="7"/>
      <c r="W403" s="7"/>
      <c r="X403" s="7"/>
      <c r="Y403" s="7"/>
      <c r="Z403" s="7"/>
      <c r="AA403" s="7"/>
      <c r="AB403" s="7"/>
      <c r="AC403" s="7"/>
      <c r="AD403" s="7"/>
    </row>
    <row r="404" spans="1:30" s="4" customFormat="1" ht="45">
      <c r="A404" s="348">
        <v>402</v>
      </c>
      <c r="B404" s="385" t="s">
        <v>133</v>
      </c>
      <c r="C404" s="321" t="s">
        <v>393</v>
      </c>
      <c r="D404" s="355" t="s">
        <v>490</v>
      </c>
      <c r="E404" s="321">
        <v>30.5</v>
      </c>
      <c r="F404" s="321">
        <v>1972</v>
      </c>
      <c r="G404" s="321">
        <v>153205.23000000001</v>
      </c>
      <c r="H404" s="323">
        <v>11486.49</v>
      </c>
      <c r="I404" s="378">
        <v>452733.46</v>
      </c>
      <c r="J404" s="321" t="s">
        <v>63</v>
      </c>
      <c r="K404" s="321" t="s">
        <v>397</v>
      </c>
      <c r="L404" s="362" t="s">
        <v>350</v>
      </c>
      <c r="M404" s="321" t="s">
        <v>397</v>
      </c>
      <c r="N404" s="321" t="s">
        <v>19</v>
      </c>
      <c r="O404" s="7"/>
      <c r="P404" s="7"/>
      <c r="Q404" s="7"/>
      <c r="R404" s="7"/>
      <c r="S404" s="7"/>
      <c r="T404" s="7"/>
      <c r="U404" s="7"/>
      <c r="V404" s="7"/>
      <c r="W404" s="7"/>
      <c r="X404" s="7"/>
      <c r="Y404" s="7"/>
      <c r="Z404" s="7"/>
      <c r="AA404" s="7"/>
      <c r="AB404" s="7"/>
      <c r="AC404" s="7"/>
      <c r="AD404" s="7"/>
    </row>
    <row r="405" spans="1:30" s="4" customFormat="1" ht="45">
      <c r="A405" s="347">
        <v>403</v>
      </c>
      <c r="B405" s="385" t="s">
        <v>133</v>
      </c>
      <c r="C405" s="321" t="s">
        <v>401</v>
      </c>
      <c r="D405" s="355" t="s">
        <v>490</v>
      </c>
      <c r="E405" s="321">
        <v>32.200000000000003</v>
      </c>
      <c r="F405" s="321">
        <v>1972</v>
      </c>
      <c r="G405" s="321">
        <v>168276.33</v>
      </c>
      <c r="H405" s="323">
        <v>9959.6200000000008</v>
      </c>
      <c r="I405" s="375">
        <v>477967.78</v>
      </c>
      <c r="J405" s="321" t="s">
        <v>63</v>
      </c>
      <c r="K405" s="321" t="s">
        <v>397</v>
      </c>
      <c r="L405" s="362" t="s">
        <v>350</v>
      </c>
      <c r="M405" s="321" t="s">
        <v>397</v>
      </c>
      <c r="N405" s="321" t="s">
        <v>19</v>
      </c>
      <c r="O405" s="7"/>
      <c r="P405" s="7"/>
      <c r="Q405" s="7"/>
      <c r="R405" s="7"/>
      <c r="S405" s="7"/>
      <c r="T405" s="7"/>
      <c r="U405" s="7"/>
      <c r="V405" s="7"/>
      <c r="W405" s="7"/>
      <c r="X405" s="7"/>
      <c r="Y405" s="7"/>
      <c r="Z405" s="7"/>
      <c r="AA405" s="7"/>
      <c r="AB405" s="7"/>
      <c r="AC405" s="7"/>
      <c r="AD405" s="7"/>
    </row>
    <row r="406" spans="1:30" s="4" customFormat="1" ht="45">
      <c r="A406" s="348">
        <v>404</v>
      </c>
      <c r="B406" s="385" t="s">
        <v>133</v>
      </c>
      <c r="C406" s="321" t="s">
        <v>402</v>
      </c>
      <c r="D406" s="355" t="s">
        <v>490</v>
      </c>
      <c r="E406" s="321">
        <v>31.6</v>
      </c>
      <c r="F406" s="321">
        <v>1972</v>
      </c>
      <c r="G406" s="321">
        <v>167758.87</v>
      </c>
      <c r="H406" s="323">
        <v>9756.11</v>
      </c>
      <c r="I406" s="378">
        <v>469061.55</v>
      </c>
      <c r="J406" s="321" t="s">
        <v>63</v>
      </c>
      <c r="K406" s="321" t="s">
        <v>397</v>
      </c>
      <c r="L406" s="362" t="s">
        <v>350</v>
      </c>
      <c r="M406" s="321" t="s">
        <v>397</v>
      </c>
      <c r="N406" s="321" t="s">
        <v>19</v>
      </c>
      <c r="O406" s="7"/>
      <c r="P406" s="7"/>
      <c r="Q406" s="7"/>
      <c r="R406" s="7"/>
      <c r="S406" s="7"/>
      <c r="T406" s="7"/>
      <c r="U406" s="7"/>
      <c r="V406" s="7"/>
      <c r="W406" s="7"/>
      <c r="X406" s="7"/>
      <c r="Y406" s="7"/>
      <c r="Z406" s="7"/>
      <c r="AA406" s="7"/>
      <c r="AB406" s="7"/>
      <c r="AC406" s="7"/>
      <c r="AD406" s="7"/>
    </row>
    <row r="407" spans="1:30" s="4" customFormat="1" ht="45">
      <c r="A407" s="347">
        <v>405</v>
      </c>
      <c r="B407" s="385" t="s">
        <v>133</v>
      </c>
      <c r="C407" s="321" t="s">
        <v>404</v>
      </c>
      <c r="D407" s="355" t="s">
        <v>490</v>
      </c>
      <c r="E407" s="321">
        <v>11.3</v>
      </c>
      <c r="F407" s="321">
        <v>1972</v>
      </c>
      <c r="G407" s="321">
        <v>84434.1</v>
      </c>
      <c r="H407" s="323">
        <v>9714.51</v>
      </c>
      <c r="I407" s="321">
        <v>230077.66</v>
      </c>
      <c r="J407" s="321" t="s">
        <v>63</v>
      </c>
      <c r="K407" s="321" t="s">
        <v>397</v>
      </c>
      <c r="L407" s="362" t="s">
        <v>350</v>
      </c>
      <c r="M407" s="321" t="s">
        <v>397</v>
      </c>
      <c r="N407" s="321" t="s">
        <v>19</v>
      </c>
      <c r="O407" s="7"/>
      <c r="P407" s="7"/>
      <c r="Q407" s="7"/>
      <c r="R407" s="7"/>
      <c r="S407" s="7"/>
      <c r="T407" s="7"/>
      <c r="U407" s="7"/>
      <c r="V407" s="7"/>
      <c r="W407" s="7"/>
      <c r="X407" s="7"/>
      <c r="Y407" s="7"/>
      <c r="Z407" s="7"/>
      <c r="AA407" s="7"/>
      <c r="AB407" s="7"/>
      <c r="AC407" s="7"/>
      <c r="AD407" s="7"/>
    </row>
    <row r="408" spans="1:30" s="4" customFormat="1" ht="45">
      <c r="A408" s="348">
        <v>406</v>
      </c>
      <c r="B408" s="385" t="s">
        <v>133</v>
      </c>
      <c r="C408" s="321" t="s">
        <v>405</v>
      </c>
      <c r="D408" s="355" t="s">
        <v>490</v>
      </c>
      <c r="E408" s="321">
        <v>10.7</v>
      </c>
      <c r="F408" s="321">
        <v>1972</v>
      </c>
      <c r="G408" s="321">
        <v>151717.53</v>
      </c>
      <c r="H408" s="323">
        <v>9989.51</v>
      </c>
      <c r="I408" s="321">
        <v>230077.66</v>
      </c>
      <c r="J408" s="321" t="s">
        <v>63</v>
      </c>
      <c r="K408" s="321" t="s">
        <v>397</v>
      </c>
      <c r="L408" s="362" t="s">
        <v>350</v>
      </c>
      <c r="M408" s="321" t="s">
        <v>397</v>
      </c>
      <c r="N408" s="321" t="s">
        <v>19</v>
      </c>
      <c r="O408" s="7"/>
      <c r="P408" s="7"/>
      <c r="Q408" s="7"/>
      <c r="R408" s="7"/>
      <c r="S408" s="7"/>
      <c r="T408" s="7"/>
      <c r="U408" s="7"/>
      <c r="V408" s="7"/>
      <c r="W408" s="7"/>
      <c r="X408" s="7"/>
      <c r="Y408" s="7"/>
      <c r="Z408" s="7"/>
      <c r="AA408" s="7"/>
      <c r="AB408" s="7"/>
      <c r="AC408" s="7"/>
      <c r="AD408" s="7"/>
    </row>
    <row r="409" spans="1:30" s="4" customFormat="1" ht="45">
      <c r="A409" s="347">
        <v>407</v>
      </c>
      <c r="B409" s="385" t="s">
        <v>133</v>
      </c>
      <c r="C409" s="321" t="s">
        <v>406</v>
      </c>
      <c r="D409" s="361" t="s">
        <v>490</v>
      </c>
      <c r="E409" s="321">
        <v>15.3</v>
      </c>
      <c r="F409" s="321">
        <v>1972</v>
      </c>
      <c r="G409" s="321">
        <v>155275.09</v>
      </c>
      <c r="H409" s="323">
        <v>13568.49</v>
      </c>
      <c r="I409" s="321"/>
      <c r="J409" s="321" t="s">
        <v>63</v>
      </c>
      <c r="K409" s="321" t="s">
        <v>397</v>
      </c>
      <c r="L409" s="362" t="s">
        <v>350</v>
      </c>
      <c r="M409" s="321" t="s">
        <v>397</v>
      </c>
      <c r="N409" s="321" t="s">
        <v>19</v>
      </c>
      <c r="O409" s="7"/>
      <c r="P409" s="7"/>
      <c r="Q409" s="7"/>
      <c r="R409" s="7"/>
      <c r="S409" s="7"/>
      <c r="T409" s="7"/>
      <c r="U409" s="7"/>
      <c r="V409" s="7"/>
      <c r="W409" s="7"/>
      <c r="X409" s="7"/>
      <c r="Y409" s="7"/>
      <c r="Z409" s="7"/>
      <c r="AA409" s="7"/>
      <c r="AB409" s="7"/>
      <c r="AC409" s="7"/>
      <c r="AD409" s="7"/>
    </row>
    <row r="410" spans="1:30" s="4" customFormat="1" ht="105.75" customHeight="1">
      <c r="A410" s="348">
        <v>408</v>
      </c>
      <c r="B410" s="385" t="s">
        <v>133</v>
      </c>
      <c r="C410" s="321" t="s">
        <v>700</v>
      </c>
      <c r="D410" s="71" t="s">
        <v>2685</v>
      </c>
      <c r="E410" s="321">
        <v>30.7</v>
      </c>
      <c r="F410" s="321">
        <v>1972</v>
      </c>
      <c r="G410" s="321">
        <v>626482</v>
      </c>
      <c r="H410" s="323"/>
      <c r="I410" s="321">
        <v>70337.08</v>
      </c>
      <c r="J410" s="321" t="s">
        <v>701</v>
      </c>
      <c r="K410" s="321"/>
      <c r="L410" s="324" t="s">
        <v>2126</v>
      </c>
      <c r="M410" s="321"/>
      <c r="N410" s="321" t="s">
        <v>19</v>
      </c>
      <c r="O410" s="7"/>
      <c r="P410" s="7"/>
      <c r="Q410" s="7"/>
      <c r="R410" s="7"/>
      <c r="S410" s="7"/>
      <c r="T410" s="7"/>
      <c r="U410" s="7"/>
      <c r="V410" s="7"/>
      <c r="W410" s="7"/>
      <c r="X410" s="7"/>
      <c r="Y410" s="7"/>
      <c r="Z410" s="7"/>
      <c r="AA410" s="7"/>
      <c r="AB410" s="7"/>
      <c r="AC410" s="7"/>
      <c r="AD410" s="7"/>
    </row>
    <row r="411" spans="1:30" s="4" customFormat="1" ht="45">
      <c r="A411" s="347">
        <v>409</v>
      </c>
      <c r="B411" s="385" t="s">
        <v>342</v>
      </c>
      <c r="C411" s="321" t="s">
        <v>1396</v>
      </c>
      <c r="D411" s="361" t="s">
        <v>490</v>
      </c>
      <c r="E411" s="321">
        <v>7.4</v>
      </c>
      <c r="F411" s="321">
        <v>1975</v>
      </c>
      <c r="G411" s="321">
        <v>34875.919999999998</v>
      </c>
      <c r="H411" s="323">
        <v>1961.17</v>
      </c>
      <c r="I411" s="321"/>
      <c r="J411" s="321" t="s">
        <v>63</v>
      </c>
      <c r="K411" s="321" t="s">
        <v>397</v>
      </c>
      <c r="L411" s="362" t="s">
        <v>350</v>
      </c>
      <c r="M411" s="321" t="s">
        <v>397</v>
      </c>
      <c r="N411" s="321" t="s">
        <v>19</v>
      </c>
      <c r="O411" s="7"/>
      <c r="P411" s="7"/>
      <c r="Q411" s="7"/>
      <c r="R411" s="7"/>
      <c r="S411" s="7"/>
      <c r="T411" s="7"/>
      <c r="U411" s="7"/>
      <c r="V411" s="7"/>
      <c r="W411" s="7"/>
      <c r="X411" s="7"/>
      <c r="Y411" s="7"/>
      <c r="Z411" s="7"/>
      <c r="AA411" s="7"/>
      <c r="AB411" s="7"/>
      <c r="AC411" s="7"/>
      <c r="AD411" s="7"/>
    </row>
    <row r="412" spans="1:30" s="4" customFormat="1" ht="45">
      <c r="A412" s="348">
        <v>410</v>
      </c>
      <c r="B412" s="385" t="s">
        <v>342</v>
      </c>
      <c r="C412" s="321" t="s">
        <v>1397</v>
      </c>
      <c r="D412" s="361" t="s">
        <v>490</v>
      </c>
      <c r="E412" s="321">
        <v>13.9</v>
      </c>
      <c r="F412" s="321">
        <v>1975</v>
      </c>
      <c r="G412" s="321">
        <v>65510.17</v>
      </c>
      <c r="H412" s="323">
        <v>3683.66</v>
      </c>
      <c r="I412" s="375">
        <v>598810.09</v>
      </c>
      <c r="J412" s="321" t="s">
        <v>63</v>
      </c>
      <c r="K412" s="321" t="s">
        <v>397</v>
      </c>
      <c r="L412" s="362" t="s">
        <v>350</v>
      </c>
      <c r="M412" s="321" t="s">
        <v>397</v>
      </c>
      <c r="N412" s="321" t="s">
        <v>19</v>
      </c>
      <c r="O412" s="7"/>
      <c r="P412" s="7"/>
      <c r="Q412" s="7"/>
      <c r="R412" s="7"/>
      <c r="S412" s="7"/>
      <c r="T412" s="7"/>
      <c r="U412" s="7"/>
      <c r="V412" s="7"/>
      <c r="W412" s="7"/>
      <c r="X412" s="7"/>
      <c r="Y412" s="7"/>
      <c r="Z412" s="7"/>
      <c r="AA412" s="7"/>
      <c r="AB412" s="7"/>
      <c r="AC412" s="7"/>
      <c r="AD412" s="7"/>
    </row>
    <row r="413" spans="1:30" s="4" customFormat="1" ht="45">
      <c r="A413" s="347">
        <v>411</v>
      </c>
      <c r="B413" s="385" t="s">
        <v>342</v>
      </c>
      <c r="C413" s="321" t="s">
        <v>1398</v>
      </c>
      <c r="D413" s="361" t="s">
        <v>490</v>
      </c>
      <c r="E413" s="321">
        <v>35.799999999999997</v>
      </c>
      <c r="F413" s="321">
        <v>1975</v>
      </c>
      <c r="G413" s="321">
        <v>168724.03</v>
      </c>
      <c r="H413" s="323">
        <v>9487.16</v>
      </c>
      <c r="I413" s="375">
        <v>540571.69999999995</v>
      </c>
      <c r="J413" s="321" t="s">
        <v>63</v>
      </c>
      <c r="K413" s="321" t="s">
        <v>397</v>
      </c>
      <c r="L413" s="362" t="s">
        <v>350</v>
      </c>
      <c r="M413" s="321" t="s">
        <v>397</v>
      </c>
      <c r="N413" s="321" t="s">
        <v>19</v>
      </c>
      <c r="O413" s="7"/>
      <c r="P413" s="7"/>
      <c r="Q413" s="7"/>
      <c r="R413" s="7"/>
      <c r="S413" s="7"/>
      <c r="T413" s="7"/>
      <c r="U413" s="7"/>
      <c r="V413" s="7"/>
      <c r="W413" s="7"/>
      <c r="X413" s="7"/>
      <c r="Y413" s="7"/>
      <c r="Z413" s="7"/>
      <c r="AA413" s="7"/>
      <c r="AB413" s="7"/>
      <c r="AC413" s="7"/>
      <c r="AD413" s="7"/>
    </row>
    <row r="414" spans="1:30" s="4" customFormat="1" ht="45">
      <c r="A414" s="348">
        <v>412</v>
      </c>
      <c r="B414" s="385" t="s">
        <v>342</v>
      </c>
      <c r="C414" s="321" t="s">
        <v>1399</v>
      </c>
      <c r="D414" s="361" t="s">
        <v>490</v>
      </c>
      <c r="E414" s="321">
        <v>40.1</v>
      </c>
      <c r="F414" s="321">
        <v>1975</v>
      </c>
      <c r="G414" s="321">
        <v>188989.77</v>
      </c>
      <c r="H414" s="323">
        <v>10626.68</v>
      </c>
      <c r="I414" s="375">
        <v>537585.12</v>
      </c>
      <c r="J414" s="321" t="s">
        <v>63</v>
      </c>
      <c r="K414" s="321" t="s">
        <v>397</v>
      </c>
      <c r="L414" s="362" t="s">
        <v>350</v>
      </c>
      <c r="M414" s="321" t="s">
        <v>397</v>
      </c>
      <c r="N414" s="321" t="s">
        <v>19</v>
      </c>
      <c r="O414" s="7"/>
      <c r="P414" s="7"/>
      <c r="Q414" s="7"/>
      <c r="R414" s="7"/>
      <c r="S414" s="7"/>
      <c r="T414" s="7"/>
      <c r="U414" s="7"/>
      <c r="V414" s="7"/>
      <c r="W414" s="7"/>
      <c r="X414" s="7"/>
      <c r="Y414" s="7"/>
      <c r="Z414" s="7"/>
      <c r="AA414" s="7"/>
      <c r="AB414" s="7"/>
      <c r="AC414" s="7"/>
      <c r="AD414" s="7"/>
    </row>
    <row r="415" spans="1:30" s="4" customFormat="1" ht="45">
      <c r="A415" s="347">
        <v>413</v>
      </c>
      <c r="B415" s="385" t="s">
        <v>342</v>
      </c>
      <c r="C415" s="321" t="s">
        <v>1401</v>
      </c>
      <c r="D415" s="361" t="s">
        <v>490</v>
      </c>
      <c r="E415" s="321">
        <v>22.1</v>
      </c>
      <c r="F415" s="321">
        <v>1975</v>
      </c>
      <c r="G415" s="321">
        <v>104156.46</v>
      </c>
      <c r="H415" s="323">
        <v>5856.57</v>
      </c>
      <c r="I415" s="375">
        <v>554011.32999999996</v>
      </c>
      <c r="J415" s="321" t="s">
        <v>63</v>
      </c>
      <c r="K415" s="321" t="s">
        <v>397</v>
      </c>
      <c r="L415" s="362" t="s">
        <v>350</v>
      </c>
      <c r="M415" s="321" t="s">
        <v>397</v>
      </c>
      <c r="N415" s="321" t="s">
        <v>19</v>
      </c>
      <c r="O415" s="7"/>
      <c r="P415" s="7"/>
      <c r="Q415" s="7"/>
      <c r="R415" s="7"/>
      <c r="S415" s="7"/>
      <c r="T415" s="7"/>
      <c r="U415" s="7"/>
      <c r="V415" s="7"/>
      <c r="W415" s="7"/>
      <c r="X415" s="7"/>
      <c r="Y415" s="7"/>
      <c r="Z415" s="7"/>
      <c r="AA415" s="7"/>
      <c r="AB415" s="7"/>
      <c r="AC415" s="7"/>
      <c r="AD415" s="7"/>
    </row>
    <row r="416" spans="1:30" s="4" customFormat="1" ht="138.75" customHeight="1">
      <c r="A416" s="348">
        <v>414</v>
      </c>
      <c r="B416" s="385" t="s">
        <v>342</v>
      </c>
      <c r="C416" s="321" t="s">
        <v>1402</v>
      </c>
      <c r="D416" s="361" t="s">
        <v>490</v>
      </c>
      <c r="E416" s="321">
        <v>14</v>
      </c>
      <c r="F416" s="321">
        <v>1975</v>
      </c>
      <c r="G416" s="321">
        <v>65981.460000000006</v>
      </c>
      <c r="H416" s="323">
        <v>3710.05</v>
      </c>
      <c r="I416" s="375">
        <v>548038.16</v>
      </c>
      <c r="J416" s="321" t="s">
        <v>63</v>
      </c>
      <c r="K416" s="321" t="s">
        <v>397</v>
      </c>
      <c r="L416" s="362" t="s">
        <v>350</v>
      </c>
      <c r="M416" s="321" t="s">
        <v>397</v>
      </c>
      <c r="N416" s="321" t="s">
        <v>19</v>
      </c>
      <c r="O416" s="7"/>
      <c r="P416" s="7"/>
      <c r="Q416" s="7"/>
      <c r="R416" s="7"/>
      <c r="S416" s="7"/>
      <c r="T416" s="7"/>
      <c r="U416" s="7"/>
      <c r="V416" s="7"/>
      <c r="W416" s="7"/>
      <c r="X416" s="7"/>
      <c r="Y416" s="7"/>
      <c r="Z416" s="7"/>
      <c r="AA416" s="7"/>
      <c r="AB416" s="7"/>
      <c r="AC416" s="7"/>
      <c r="AD416" s="7"/>
    </row>
    <row r="417" spans="1:30" s="4" customFormat="1" ht="45">
      <c r="A417" s="347">
        <v>415</v>
      </c>
      <c r="B417" s="385" t="s">
        <v>342</v>
      </c>
      <c r="C417" s="321" t="s">
        <v>1403</v>
      </c>
      <c r="D417" s="361" t="s">
        <v>490</v>
      </c>
      <c r="E417" s="321">
        <v>37.1</v>
      </c>
      <c r="F417" s="321">
        <v>1975</v>
      </c>
      <c r="G417" s="321">
        <v>174850.88</v>
      </c>
      <c r="H417" s="323">
        <v>9831.69</v>
      </c>
      <c r="I417" s="375">
        <v>537585.12</v>
      </c>
      <c r="J417" s="321" t="s">
        <v>63</v>
      </c>
      <c r="K417" s="321" t="s">
        <v>397</v>
      </c>
      <c r="L417" s="362" t="s">
        <v>350</v>
      </c>
      <c r="M417" s="321" t="s">
        <v>397</v>
      </c>
      <c r="N417" s="321" t="s">
        <v>19</v>
      </c>
      <c r="O417" s="7"/>
      <c r="P417" s="7"/>
      <c r="Q417" s="7"/>
      <c r="R417" s="7"/>
      <c r="S417" s="7"/>
      <c r="T417" s="7"/>
      <c r="U417" s="7"/>
      <c r="V417" s="7"/>
      <c r="W417" s="7"/>
      <c r="X417" s="7"/>
      <c r="Y417" s="7"/>
      <c r="Z417" s="7"/>
      <c r="AA417" s="7"/>
      <c r="AB417" s="7"/>
      <c r="AC417" s="7"/>
      <c r="AD417" s="7"/>
    </row>
    <row r="418" spans="1:30" s="4" customFormat="1" ht="72.75" customHeight="1">
      <c r="A418" s="348">
        <v>416</v>
      </c>
      <c r="B418" s="385" t="s">
        <v>133</v>
      </c>
      <c r="C418" s="321" t="s">
        <v>606</v>
      </c>
      <c r="D418" s="355" t="s">
        <v>490</v>
      </c>
      <c r="E418" s="321">
        <v>51</v>
      </c>
      <c r="F418" s="321">
        <v>1988</v>
      </c>
      <c r="G418" s="331">
        <v>407672.84</v>
      </c>
      <c r="H418" s="323">
        <v>19650.919999999998</v>
      </c>
      <c r="I418" s="378"/>
      <c r="J418" s="321" t="s">
        <v>63</v>
      </c>
      <c r="K418" s="321" t="s">
        <v>397</v>
      </c>
      <c r="L418" s="362" t="s">
        <v>350</v>
      </c>
      <c r="M418" s="321" t="s">
        <v>397</v>
      </c>
      <c r="N418" s="321" t="s">
        <v>19</v>
      </c>
      <c r="O418" s="7"/>
      <c r="P418" s="7"/>
      <c r="Q418" s="7"/>
      <c r="R418" s="7"/>
      <c r="S418" s="7"/>
      <c r="T418" s="7"/>
      <c r="U418" s="7"/>
      <c r="V418" s="7"/>
      <c r="W418" s="7"/>
      <c r="X418" s="7"/>
      <c r="Y418" s="7"/>
      <c r="Z418" s="7"/>
      <c r="AA418" s="7"/>
      <c r="AB418" s="7"/>
      <c r="AC418" s="7"/>
      <c r="AD418" s="7"/>
    </row>
    <row r="419" spans="1:30" s="4" customFormat="1" ht="71.25" customHeight="1">
      <c r="A419" s="347">
        <v>417</v>
      </c>
      <c r="B419" s="385" t="s">
        <v>133</v>
      </c>
      <c r="C419" s="321" t="s">
        <v>607</v>
      </c>
      <c r="D419" s="355" t="s">
        <v>490</v>
      </c>
      <c r="E419" s="321">
        <v>51.2</v>
      </c>
      <c r="F419" s="321">
        <v>1988</v>
      </c>
      <c r="G419" s="331">
        <v>410486.5</v>
      </c>
      <c r="H419" s="323">
        <v>19312</v>
      </c>
      <c r="I419" s="378"/>
      <c r="J419" s="321" t="s">
        <v>63</v>
      </c>
      <c r="K419" s="321" t="s">
        <v>397</v>
      </c>
      <c r="L419" s="362" t="s">
        <v>350</v>
      </c>
      <c r="M419" s="321" t="s">
        <v>397</v>
      </c>
      <c r="N419" s="321" t="s">
        <v>19</v>
      </c>
      <c r="O419" s="7"/>
      <c r="P419" s="7"/>
      <c r="Q419" s="7"/>
      <c r="R419" s="7"/>
      <c r="S419" s="7"/>
      <c r="T419" s="7"/>
      <c r="U419" s="7"/>
      <c r="V419" s="7"/>
      <c r="W419" s="7"/>
      <c r="X419" s="7"/>
      <c r="Y419" s="7"/>
      <c r="Z419" s="7"/>
      <c r="AA419" s="7"/>
      <c r="AB419" s="7"/>
      <c r="AC419" s="7"/>
      <c r="AD419" s="7"/>
    </row>
    <row r="420" spans="1:30" s="4" customFormat="1" ht="90.75" customHeight="1">
      <c r="A420" s="348">
        <v>418</v>
      </c>
      <c r="B420" s="381" t="s">
        <v>133</v>
      </c>
      <c r="C420" s="321" t="s">
        <v>1341</v>
      </c>
      <c r="D420" s="355" t="s">
        <v>490</v>
      </c>
      <c r="E420" s="321">
        <v>36.5</v>
      </c>
      <c r="F420" s="321">
        <v>1966</v>
      </c>
      <c r="G420" s="323">
        <v>317460.87</v>
      </c>
      <c r="H420" s="323"/>
      <c r="I420" s="378"/>
      <c r="J420" s="321" t="s">
        <v>63</v>
      </c>
      <c r="K420" s="321" t="s">
        <v>397</v>
      </c>
      <c r="L420" s="362" t="s">
        <v>352</v>
      </c>
      <c r="M420" s="321"/>
      <c r="N420" s="321" t="s">
        <v>19</v>
      </c>
      <c r="O420" s="7"/>
      <c r="P420" s="7"/>
      <c r="Q420" s="7"/>
      <c r="R420" s="7"/>
      <c r="S420" s="7"/>
      <c r="T420" s="7"/>
      <c r="U420" s="7"/>
      <c r="V420" s="7"/>
      <c r="W420" s="7"/>
      <c r="X420" s="7"/>
      <c r="Y420" s="7"/>
      <c r="Z420" s="7"/>
      <c r="AA420" s="7"/>
      <c r="AB420" s="7"/>
      <c r="AC420" s="7"/>
      <c r="AD420" s="7"/>
    </row>
    <row r="421" spans="1:30" s="4" customFormat="1" ht="90.75" customHeight="1">
      <c r="A421" s="347">
        <v>419</v>
      </c>
      <c r="B421" s="381" t="s">
        <v>133</v>
      </c>
      <c r="C421" s="321" t="s">
        <v>1340</v>
      </c>
      <c r="D421" s="355" t="s">
        <v>490</v>
      </c>
      <c r="E421" s="321">
        <v>36.5</v>
      </c>
      <c r="F421" s="321">
        <v>1966</v>
      </c>
      <c r="G421" s="323"/>
      <c r="H421" s="323"/>
      <c r="I421" s="378"/>
      <c r="J421" s="321" t="s">
        <v>63</v>
      </c>
      <c r="K421" s="321" t="s">
        <v>397</v>
      </c>
      <c r="L421" s="362" t="s">
        <v>352</v>
      </c>
      <c r="M421" s="321" t="s">
        <v>397</v>
      </c>
      <c r="N421" s="321" t="s">
        <v>19</v>
      </c>
      <c r="O421" s="7"/>
      <c r="P421" s="7"/>
      <c r="Q421" s="7"/>
      <c r="R421" s="7"/>
      <c r="S421" s="7"/>
      <c r="T421" s="7"/>
      <c r="U421" s="7"/>
      <c r="V421" s="7"/>
      <c r="W421" s="7"/>
      <c r="X421" s="7"/>
      <c r="Y421" s="7"/>
      <c r="Z421" s="7"/>
      <c r="AA421" s="7"/>
      <c r="AB421" s="7"/>
      <c r="AC421" s="7"/>
      <c r="AD421" s="7"/>
    </row>
    <row r="422" spans="1:30" s="4" customFormat="1" ht="90.75" customHeight="1">
      <c r="A422" s="348">
        <v>420</v>
      </c>
      <c r="B422" s="385" t="s">
        <v>133</v>
      </c>
      <c r="C422" s="321" t="s">
        <v>308</v>
      </c>
      <c r="D422" s="361" t="s">
        <v>490</v>
      </c>
      <c r="E422" s="321">
        <v>51.7</v>
      </c>
      <c r="F422" s="321"/>
      <c r="G422" s="321">
        <v>76376.960000000006</v>
      </c>
      <c r="H422" s="323">
        <v>27100.91</v>
      </c>
      <c r="I422" s="321"/>
      <c r="J422" s="321" t="s">
        <v>63</v>
      </c>
      <c r="K422" s="321" t="s">
        <v>397</v>
      </c>
      <c r="L422" s="362" t="s">
        <v>350</v>
      </c>
      <c r="M422" s="321" t="s">
        <v>397</v>
      </c>
      <c r="N422" s="321" t="s">
        <v>19</v>
      </c>
      <c r="O422" s="7"/>
      <c r="P422" s="7"/>
      <c r="Q422" s="7"/>
      <c r="R422" s="7"/>
      <c r="S422" s="7"/>
      <c r="T422" s="7"/>
      <c r="U422" s="7"/>
      <c r="V422" s="7"/>
      <c r="W422" s="7"/>
      <c r="X422" s="7"/>
      <c r="Y422" s="7"/>
      <c r="Z422" s="7"/>
      <c r="AA422" s="7"/>
      <c r="AB422" s="7"/>
      <c r="AC422" s="7"/>
      <c r="AD422" s="7"/>
    </row>
    <row r="423" spans="1:30" s="4" customFormat="1" ht="90.75" customHeight="1">
      <c r="A423" s="347">
        <v>421</v>
      </c>
      <c r="B423" s="385" t="s">
        <v>133</v>
      </c>
      <c r="C423" s="321" t="s">
        <v>384</v>
      </c>
      <c r="D423" s="361" t="s">
        <v>490</v>
      </c>
      <c r="E423" s="321">
        <v>74.5</v>
      </c>
      <c r="F423" s="321"/>
      <c r="G423" s="321">
        <v>118180</v>
      </c>
      <c r="H423" s="323">
        <v>30566.55</v>
      </c>
      <c r="I423" s="321"/>
      <c r="J423" s="321" t="s">
        <v>63</v>
      </c>
      <c r="K423" s="321" t="s">
        <v>397</v>
      </c>
      <c r="L423" s="362" t="s">
        <v>350</v>
      </c>
      <c r="M423" s="321" t="s">
        <v>397</v>
      </c>
      <c r="N423" s="321" t="s">
        <v>19</v>
      </c>
      <c r="O423" s="7"/>
      <c r="P423" s="7"/>
      <c r="Q423" s="7"/>
      <c r="R423" s="7"/>
      <c r="S423" s="7"/>
      <c r="T423" s="7"/>
      <c r="U423" s="7"/>
      <c r="V423" s="7"/>
      <c r="W423" s="7"/>
      <c r="X423" s="7"/>
      <c r="Y423" s="7"/>
      <c r="Z423" s="7"/>
      <c r="AA423" s="7"/>
      <c r="AB423" s="7"/>
      <c r="AC423" s="7"/>
      <c r="AD423" s="7"/>
    </row>
    <row r="424" spans="1:30" s="4" customFormat="1" ht="69" customHeight="1">
      <c r="A424" s="348">
        <v>422</v>
      </c>
      <c r="B424" s="385" t="s">
        <v>133</v>
      </c>
      <c r="C424" s="364" t="s">
        <v>3247</v>
      </c>
      <c r="D424" s="377" t="s">
        <v>3248</v>
      </c>
      <c r="E424" s="364">
        <v>48.2</v>
      </c>
      <c r="F424" s="321">
        <v>1973</v>
      </c>
      <c r="G424" s="364"/>
      <c r="H424" s="393"/>
      <c r="I424" s="545">
        <v>579301.34</v>
      </c>
      <c r="J424" s="364" t="s">
        <v>3249</v>
      </c>
      <c r="K424" s="364" t="s">
        <v>397</v>
      </c>
      <c r="L424" s="424" t="s">
        <v>3275</v>
      </c>
      <c r="M424" s="364" t="s">
        <v>397</v>
      </c>
      <c r="N424" s="364" t="s">
        <v>797</v>
      </c>
      <c r="O424" s="7"/>
      <c r="P424" s="7"/>
      <c r="Q424" s="7"/>
      <c r="R424" s="7"/>
      <c r="S424" s="7"/>
      <c r="T424" s="7"/>
      <c r="U424" s="7"/>
      <c r="V424" s="7"/>
      <c r="W424" s="7"/>
      <c r="X424" s="7"/>
      <c r="Y424" s="7"/>
      <c r="Z424" s="7"/>
      <c r="AA424" s="7"/>
      <c r="AB424" s="7"/>
      <c r="AC424" s="7"/>
      <c r="AD424" s="7"/>
    </row>
    <row r="425" spans="1:30" s="4" customFormat="1" ht="69" customHeight="1">
      <c r="A425" s="347">
        <v>423</v>
      </c>
      <c r="B425" s="385" t="s">
        <v>133</v>
      </c>
      <c r="C425" s="364" t="s">
        <v>3250</v>
      </c>
      <c r="D425" s="377" t="s">
        <v>3257</v>
      </c>
      <c r="E425" s="364">
        <v>36.1</v>
      </c>
      <c r="F425" s="321">
        <v>1973</v>
      </c>
      <c r="G425" s="364"/>
      <c r="H425" s="393"/>
      <c r="I425" s="545">
        <v>433875.07</v>
      </c>
      <c r="J425" s="364" t="s">
        <v>3249</v>
      </c>
      <c r="K425" s="364" t="s">
        <v>397</v>
      </c>
      <c r="L425" s="424" t="s">
        <v>3276</v>
      </c>
      <c r="M425" s="364" t="s">
        <v>397</v>
      </c>
      <c r="N425" s="364" t="s">
        <v>797</v>
      </c>
      <c r="O425" s="7"/>
      <c r="P425" s="7"/>
      <c r="Q425" s="7"/>
      <c r="R425" s="7"/>
      <c r="S425" s="7"/>
      <c r="T425" s="7"/>
      <c r="U425" s="7"/>
      <c r="V425" s="7"/>
      <c r="W425" s="7"/>
      <c r="X425" s="7"/>
      <c r="Y425" s="7"/>
      <c r="Z425" s="7"/>
      <c r="AA425" s="7"/>
      <c r="AB425" s="7"/>
      <c r="AC425" s="7"/>
      <c r="AD425" s="7"/>
    </row>
    <row r="426" spans="1:30" s="4" customFormat="1" ht="69" customHeight="1">
      <c r="A426" s="348">
        <v>424</v>
      </c>
      <c r="B426" s="385" t="s">
        <v>133</v>
      </c>
      <c r="C426" s="364" t="s">
        <v>3251</v>
      </c>
      <c r="D426" s="377" t="s">
        <v>3258</v>
      </c>
      <c r="E426" s="364">
        <v>56.6</v>
      </c>
      <c r="F426" s="321">
        <v>1973</v>
      </c>
      <c r="G426" s="364"/>
      <c r="H426" s="393"/>
      <c r="I426" s="545">
        <v>680258.42</v>
      </c>
      <c r="J426" s="364" t="s">
        <v>3249</v>
      </c>
      <c r="K426" s="364" t="s">
        <v>397</v>
      </c>
      <c r="L426" s="424" t="s">
        <v>3277</v>
      </c>
      <c r="M426" s="364" t="s">
        <v>397</v>
      </c>
      <c r="N426" s="364" t="s">
        <v>797</v>
      </c>
      <c r="O426" s="7"/>
      <c r="P426" s="7"/>
      <c r="Q426" s="7"/>
      <c r="R426" s="7"/>
      <c r="S426" s="7"/>
      <c r="T426" s="7"/>
      <c r="U426" s="7"/>
      <c r="V426" s="7"/>
      <c r="W426" s="7"/>
      <c r="X426" s="7"/>
      <c r="Y426" s="7"/>
      <c r="Z426" s="7"/>
      <c r="AA426" s="7"/>
      <c r="AB426" s="7"/>
      <c r="AC426" s="7"/>
      <c r="AD426" s="7"/>
    </row>
    <row r="427" spans="1:30" s="4" customFormat="1" ht="69" customHeight="1">
      <c r="A427" s="347">
        <v>425</v>
      </c>
      <c r="B427" s="385" t="s">
        <v>133</v>
      </c>
      <c r="C427" s="364" t="s">
        <v>3252</v>
      </c>
      <c r="D427" s="377" t="s">
        <v>3259</v>
      </c>
      <c r="E427" s="364">
        <v>59.9</v>
      </c>
      <c r="F427" s="321">
        <v>1973</v>
      </c>
      <c r="G427" s="364"/>
      <c r="H427" s="393"/>
      <c r="I427" s="545">
        <v>719920.13</v>
      </c>
      <c r="J427" s="364" t="s">
        <v>3249</v>
      </c>
      <c r="K427" s="364" t="s">
        <v>397</v>
      </c>
      <c r="L427" s="424" t="s">
        <v>3278</v>
      </c>
      <c r="M427" s="364" t="s">
        <v>397</v>
      </c>
      <c r="N427" s="364" t="s">
        <v>797</v>
      </c>
      <c r="O427" s="7"/>
      <c r="P427" s="7"/>
      <c r="Q427" s="7"/>
      <c r="R427" s="7"/>
      <c r="S427" s="7"/>
      <c r="T427" s="7"/>
      <c r="U427" s="7"/>
      <c r="V427" s="7"/>
      <c r="W427" s="7"/>
      <c r="X427" s="7"/>
      <c r="Y427" s="7"/>
      <c r="Z427" s="7"/>
      <c r="AA427" s="7"/>
      <c r="AB427" s="7"/>
      <c r="AC427" s="7"/>
      <c r="AD427" s="7"/>
    </row>
    <row r="428" spans="1:30" s="4" customFormat="1" ht="69" customHeight="1">
      <c r="A428" s="348">
        <v>426</v>
      </c>
      <c r="B428" s="385" t="s">
        <v>133</v>
      </c>
      <c r="C428" s="364" t="s">
        <v>3253</v>
      </c>
      <c r="D428" s="377" t="s">
        <v>3260</v>
      </c>
      <c r="E428" s="364">
        <v>61.1</v>
      </c>
      <c r="F428" s="321">
        <v>1973</v>
      </c>
      <c r="G428" s="364"/>
      <c r="H428" s="393"/>
      <c r="I428" s="545">
        <v>734342.57</v>
      </c>
      <c r="J428" s="364" t="s">
        <v>3249</v>
      </c>
      <c r="K428" s="364" t="s">
        <v>397</v>
      </c>
      <c r="L428" s="424" t="s">
        <v>3279</v>
      </c>
      <c r="M428" s="364" t="s">
        <v>397</v>
      </c>
      <c r="N428" s="364" t="s">
        <v>797</v>
      </c>
      <c r="O428" s="7"/>
      <c r="P428" s="7"/>
      <c r="Q428" s="7"/>
      <c r="R428" s="7"/>
      <c r="S428" s="7"/>
      <c r="T428" s="7"/>
      <c r="U428" s="7"/>
      <c r="V428" s="7"/>
      <c r="W428" s="7"/>
      <c r="X428" s="7"/>
      <c r="Y428" s="7"/>
      <c r="Z428" s="7"/>
      <c r="AA428" s="7"/>
      <c r="AB428" s="7"/>
      <c r="AC428" s="7"/>
      <c r="AD428" s="7"/>
    </row>
    <row r="429" spans="1:30" s="4" customFormat="1" ht="69" customHeight="1">
      <c r="A429" s="347">
        <v>427</v>
      </c>
      <c r="B429" s="385" t="s">
        <v>133</v>
      </c>
      <c r="C429" s="364" t="s">
        <v>3254</v>
      </c>
      <c r="D429" s="377" t="s">
        <v>3261</v>
      </c>
      <c r="E429" s="364">
        <v>29.3</v>
      </c>
      <c r="F429" s="321">
        <v>1973</v>
      </c>
      <c r="G429" s="364"/>
      <c r="H429" s="393"/>
      <c r="I429" s="545">
        <v>352147.91</v>
      </c>
      <c r="J429" s="364" t="s">
        <v>3249</v>
      </c>
      <c r="K429" s="364" t="s">
        <v>397</v>
      </c>
      <c r="L429" s="424" t="s">
        <v>3280</v>
      </c>
      <c r="M429" s="364" t="s">
        <v>397</v>
      </c>
      <c r="N429" s="364" t="s">
        <v>797</v>
      </c>
      <c r="O429" s="7"/>
      <c r="P429" s="7"/>
      <c r="Q429" s="7"/>
      <c r="R429" s="7"/>
      <c r="S429" s="7"/>
      <c r="T429" s="7"/>
      <c r="U429" s="7"/>
      <c r="V429" s="7"/>
      <c r="W429" s="7"/>
      <c r="X429" s="7"/>
      <c r="Y429" s="7"/>
      <c r="Z429" s="7"/>
      <c r="AA429" s="7"/>
      <c r="AB429" s="7"/>
      <c r="AC429" s="7"/>
      <c r="AD429" s="7"/>
    </row>
    <row r="430" spans="1:30" s="4" customFormat="1" ht="69" customHeight="1">
      <c r="A430" s="348">
        <v>428</v>
      </c>
      <c r="B430" s="385" t="s">
        <v>133</v>
      </c>
      <c r="C430" s="364" t="s">
        <v>3256</v>
      </c>
      <c r="D430" s="377" t="s">
        <v>3263</v>
      </c>
      <c r="E430" s="364">
        <v>51.5</v>
      </c>
      <c r="F430" s="321">
        <v>1973</v>
      </c>
      <c r="G430" s="364"/>
      <c r="H430" s="393"/>
      <c r="I430" s="545">
        <v>618963.05000000005</v>
      </c>
      <c r="J430" s="364" t="s">
        <v>3249</v>
      </c>
      <c r="K430" s="364" t="s">
        <v>397</v>
      </c>
      <c r="L430" s="424" t="s">
        <v>3282</v>
      </c>
      <c r="M430" s="364" t="s">
        <v>397</v>
      </c>
      <c r="N430" s="364" t="s">
        <v>797</v>
      </c>
      <c r="O430" s="7"/>
      <c r="P430" s="7"/>
      <c r="Q430" s="7"/>
      <c r="R430" s="7"/>
      <c r="S430" s="7"/>
      <c r="T430" s="7"/>
      <c r="U430" s="7"/>
      <c r="V430" s="7"/>
      <c r="W430" s="7"/>
      <c r="X430" s="7"/>
      <c r="Y430" s="7"/>
      <c r="Z430" s="7"/>
      <c r="AA430" s="7"/>
      <c r="AB430" s="7"/>
      <c r="AC430" s="7"/>
      <c r="AD430" s="7"/>
    </row>
    <row r="431" spans="1:30" s="4" customFormat="1" ht="72.75" customHeight="1">
      <c r="A431" s="347">
        <v>429</v>
      </c>
      <c r="B431" s="385" t="s">
        <v>53</v>
      </c>
      <c r="C431" s="321" t="s">
        <v>1644</v>
      </c>
      <c r="D431" s="358" t="s">
        <v>745</v>
      </c>
      <c r="E431" s="321">
        <v>307.7</v>
      </c>
      <c r="F431" s="321"/>
      <c r="G431" s="323"/>
      <c r="H431" s="323"/>
      <c r="I431" s="378"/>
      <c r="J431" s="321" t="s">
        <v>63</v>
      </c>
      <c r="K431" s="321"/>
      <c r="L431" s="362" t="s">
        <v>350</v>
      </c>
      <c r="M431" s="321"/>
      <c r="N431" s="325" t="s">
        <v>507</v>
      </c>
    </row>
    <row r="432" spans="1:30" ht="54" customHeight="1">
      <c r="A432" s="348">
        <v>430</v>
      </c>
      <c r="B432" s="385" t="s">
        <v>53</v>
      </c>
      <c r="C432" s="321" t="s">
        <v>1208</v>
      </c>
      <c r="D432" s="358" t="s">
        <v>743</v>
      </c>
      <c r="E432" s="321">
        <v>74.2</v>
      </c>
      <c r="F432" s="321"/>
      <c r="G432" s="323"/>
      <c r="H432" s="323"/>
      <c r="I432" s="378"/>
      <c r="J432" s="330">
        <v>36884</v>
      </c>
      <c r="K432" s="321"/>
      <c r="L432" s="379" t="s">
        <v>2120</v>
      </c>
      <c r="M432" s="321"/>
      <c r="N432" s="325" t="s">
        <v>507</v>
      </c>
    </row>
    <row r="433" spans="1:30" s="4" customFormat="1" ht="67.5" customHeight="1">
      <c r="A433" s="347">
        <v>431</v>
      </c>
      <c r="B433" s="381" t="s">
        <v>133</v>
      </c>
      <c r="C433" s="321" t="s">
        <v>381</v>
      </c>
      <c r="D433" s="321" t="s">
        <v>539</v>
      </c>
      <c r="E433" s="321">
        <v>45.2</v>
      </c>
      <c r="F433" s="321">
        <v>1988</v>
      </c>
      <c r="G433" s="331">
        <v>59061.760000000002</v>
      </c>
      <c r="H433" s="323">
        <v>4491.88</v>
      </c>
      <c r="I433" s="375">
        <v>709632.69</v>
      </c>
      <c r="J433" s="321" t="s">
        <v>63</v>
      </c>
      <c r="K433" s="321" t="s">
        <v>397</v>
      </c>
      <c r="L433" s="324" t="s">
        <v>2127</v>
      </c>
      <c r="M433" s="321" t="s">
        <v>397</v>
      </c>
      <c r="N433" s="325" t="s">
        <v>507</v>
      </c>
      <c r="O433" s="7"/>
      <c r="P433" s="7"/>
      <c r="Q433" s="7"/>
      <c r="R433" s="7"/>
      <c r="S433" s="7"/>
      <c r="T433" s="7"/>
      <c r="U433" s="7"/>
      <c r="V433" s="7"/>
      <c r="W433" s="7"/>
      <c r="X433" s="7"/>
      <c r="Y433" s="7"/>
      <c r="Z433" s="7"/>
      <c r="AA433" s="7"/>
      <c r="AB433" s="7"/>
      <c r="AC433" s="7"/>
      <c r="AD433" s="7"/>
    </row>
    <row r="434" spans="1:30" s="4" customFormat="1" ht="117" customHeight="1">
      <c r="A434" s="348">
        <v>432</v>
      </c>
      <c r="B434" s="381" t="s">
        <v>133</v>
      </c>
      <c r="C434" s="321" t="s">
        <v>575</v>
      </c>
      <c r="D434" s="321" t="s">
        <v>576</v>
      </c>
      <c r="E434" s="321">
        <v>38.799999999999997</v>
      </c>
      <c r="F434" s="321">
        <v>1988</v>
      </c>
      <c r="G434" s="331">
        <v>54773.05</v>
      </c>
      <c r="H434" s="323">
        <v>4165.6899999999996</v>
      </c>
      <c r="I434" s="375">
        <v>594393.88</v>
      </c>
      <c r="J434" s="321" t="s">
        <v>1847</v>
      </c>
      <c r="K434" s="321" t="s">
        <v>397</v>
      </c>
      <c r="L434" s="324" t="s">
        <v>1848</v>
      </c>
      <c r="M434" s="321" t="s">
        <v>397</v>
      </c>
      <c r="N434" s="325" t="s">
        <v>507</v>
      </c>
      <c r="O434" s="7"/>
      <c r="P434" s="7"/>
      <c r="Q434" s="7"/>
      <c r="R434" s="7"/>
      <c r="S434" s="7"/>
      <c r="T434" s="7"/>
      <c r="U434" s="7"/>
      <c r="V434" s="7"/>
      <c r="W434" s="7"/>
      <c r="X434" s="7"/>
      <c r="Y434" s="7"/>
      <c r="Z434" s="7"/>
      <c r="AA434" s="7"/>
      <c r="AB434" s="7"/>
      <c r="AC434" s="7"/>
      <c r="AD434" s="7"/>
    </row>
    <row r="435" spans="1:30" s="7" customFormat="1" ht="71.25" customHeight="1">
      <c r="A435" s="347">
        <v>433</v>
      </c>
      <c r="B435" s="381" t="s">
        <v>205</v>
      </c>
      <c r="C435" s="321" t="s">
        <v>578</v>
      </c>
      <c r="D435" s="358" t="s">
        <v>579</v>
      </c>
      <c r="E435" s="321">
        <v>74.8</v>
      </c>
      <c r="F435" s="321">
        <v>1938</v>
      </c>
      <c r="G435" s="331">
        <v>25005.72</v>
      </c>
      <c r="H435" s="331">
        <v>25005.72</v>
      </c>
      <c r="I435" s="375">
        <v>924409.07</v>
      </c>
      <c r="J435" s="321" t="s">
        <v>63</v>
      </c>
      <c r="K435" s="321" t="s">
        <v>397</v>
      </c>
      <c r="L435" s="324" t="s">
        <v>2556</v>
      </c>
      <c r="M435" s="321" t="s">
        <v>397</v>
      </c>
      <c r="N435" s="325" t="s">
        <v>507</v>
      </c>
    </row>
    <row r="436" spans="1:30" s="366" customFormat="1" ht="70.5" customHeight="1">
      <c r="A436" s="348">
        <v>434</v>
      </c>
      <c r="B436" s="381" t="s">
        <v>205</v>
      </c>
      <c r="C436" s="321" t="s">
        <v>571</v>
      </c>
      <c r="D436" s="378" t="s">
        <v>572</v>
      </c>
      <c r="E436" s="321">
        <v>48.9</v>
      </c>
      <c r="F436" s="321">
        <v>1905</v>
      </c>
      <c r="G436" s="321"/>
      <c r="H436" s="323"/>
      <c r="I436" s="375">
        <v>1944723.89</v>
      </c>
      <c r="J436" s="321" t="s">
        <v>656</v>
      </c>
      <c r="K436" s="321" t="s">
        <v>397</v>
      </c>
      <c r="L436" s="370" t="s">
        <v>1477</v>
      </c>
      <c r="M436" s="321" t="s">
        <v>397</v>
      </c>
      <c r="N436" s="325" t="s">
        <v>507</v>
      </c>
      <c r="O436" s="359"/>
      <c r="P436" s="359"/>
      <c r="Q436" s="359"/>
      <c r="R436" s="359"/>
      <c r="S436" s="359"/>
      <c r="T436" s="359"/>
      <c r="U436" s="359"/>
      <c r="V436" s="359"/>
      <c r="W436" s="359"/>
      <c r="X436" s="359"/>
      <c r="Y436" s="359"/>
      <c r="Z436" s="359"/>
      <c r="AA436" s="359"/>
      <c r="AB436" s="359"/>
      <c r="AC436" s="359"/>
      <c r="AD436" s="359"/>
    </row>
    <row r="437" spans="1:30" ht="50.25" customHeight="1">
      <c r="A437" s="347">
        <v>435</v>
      </c>
      <c r="B437" s="400" t="s">
        <v>205</v>
      </c>
      <c r="C437" s="17" t="s">
        <v>517</v>
      </c>
      <c r="D437" s="413" t="s">
        <v>518</v>
      </c>
      <c r="E437" s="17">
        <v>63.9</v>
      </c>
      <c r="F437" s="17">
        <v>1958</v>
      </c>
      <c r="G437" s="17">
        <v>167999.34</v>
      </c>
      <c r="H437" s="17">
        <v>167999.34</v>
      </c>
      <c r="I437" s="17"/>
      <c r="J437" s="17" t="s">
        <v>63</v>
      </c>
      <c r="K437" s="17" t="s">
        <v>397</v>
      </c>
      <c r="L437" s="141" t="s">
        <v>350</v>
      </c>
      <c r="M437" s="17" t="s">
        <v>397</v>
      </c>
      <c r="N437" s="325" t="s">
        <v>507</v>
      </c>
    </row>
    <row r="438" spans="1:30" ht="65.25" customHeight="1">
      <c r="A438" s="348">
        <v>436</v>
      </c>
      <c r="B438" s="381" t="s">
        <v>205</v>
      </c>
      <c r="C438" s="321" t="s">
        <v>514</v>
      </c>
      <c r="D438" s="375" t="s">
        <v>515</v>
      </c>
      <c r="E438" s="321">
        <v>48.2</v>
      </c>
      <c r="F438" s="321">
        <v>1956</v>
      </c>
      <c r="G438" s="321">
        <v>133918.10999999999</v>
      </c>
      <c r="H438" s="321">
        <v>133918.10999999999</v>
      </c>
      <c r="I438" s="375">
        <v>375335.79</v>
      </c>
      <c r="J438" s="321" t="s">
        <v>63</v>
      </c>
      <c r="K438" s="321" t="s">
        <v>397</v>
      </c>
      <c r="L438" s="362" t="s">
        <v>3292</v>
      </c>
      <c r="M438" s="321" t="s">
        <v>397</v>
      </c>
      <c r="N438" s="325" t="s">
        <v>507</v>
      </c>
    </row>
    <row r="439" spans="1:30" ht="60.75" customHeight="1">
      <c r="A439" s="347">
        <v>437</v>
      </c>
      <c r="B439" s="381" t="s">
        <v>205</v>
      </c>
      <c r="C439" s="321" t="s">
        <v>511</v>
      </c>
      <c r="D439" s="378" t="s">
        <v>512</v>
      </c>
      <c r="E439" s="321">
        <v>31.6</v>
      </c>
      <c r="F439" s="321">
        <v>1956</v>
      </c>
      <c r="G439" s="321">
        <v>133918.10999999999</v>
      </c>
      <c r="H439" s="321">
        <v>133918.10999999999</v>
      </c>
      <c r="I439" s="375">
        <v>375335.79</v>
      </c>
      <c r="J439" s="321" t="s">
        <v>63</v>
      </c>
      <c r="K439" s="321" t="s">
        <v>397</v>
      </c>
      <c r="L439" s="362" t="s">
        <v>3293</v>
      </c>
      <c r="M439" s="321" t="s">
        <v>397</v>
      </c>
      <c r="N439" s="325" t="s">
        <v>507</v>
      </c>
    </row>
    <row r="440" spans="1:30" ht="35.25" customHeight="1">
      <c r="A440" s="348">
        <v>438</v>
      </c>
      <c r="B440" s="381" t="s">
        <v>205</v>
      </c>
      <c r="C440" s="321" t="s">
        <v>752</v>
      </c>
      <c r="D440" s="378" t="s">
        <v>753</v>
      </c>
      <c r="E440" s="321">
        <v>35</v>
      </c>
      <c r="F440" s="321">
        <v>1965</v>
      </c>
      <c r="G440" s="321"/>
      <c r="H440" s="323"/>
      <c r="I440" s="375"/>
      <c r="J440" s="330" t="s">
        <v>2558</v>
      </c>
      <c r="K440" s="321"/>
      <c r="L440" s="324" t="s">
        <v>2557</v>
      </c>
      <c r="M440" s="321"/>
      <c r="N440" s="325" t="s">
        <v>507</v>
      </c>
    </row>
    <row r="441" spans="1:30" ht="25.5">
      <c r="A441" s="347">
        <v>439</v>
      </c>
      <c r="B441" s="381" t="s">
        <v>205</v>
      </c>
      <c r="C441" s="321" t="s">
        <v>737</v>
      </c>
      <c r="D441" s="378" t="s">
        <v>738</v>
      </c>
      <c r="E441" s="321">
        <v>34.5</v>
      </c>
      <c r="F441" s="321">
        <v>1965</v>
      </c>
      <c r="G441" s="321"/>
      <c r="H441" s="323"/>
      <c r="I441" s="375"/>
      <c r="J441" s="330" t="s">
        <v>2558</v>
      </c>
      <c r="K441" s="321"/>
      <c r="L441" s="324" t="s">
        <v>2559</v>
      </c>
      <c r="M441" s="321"/>
      <c r="N441" s="325" t="s">
        <v>507</v>
      </c>
    </row>
    <row r="442" spans="1:30" ht="67.5">
      <c r="A442" s="348">
        <v>440</v>
      </c>
      <c r="B442" s="381" t="s">
        <v>205</v>
      </c>
      <c r="C442" s="321" t="s">
        <v>569</v>
      </c>
      <c r="D442" s="378" t="s">
        <v>570</v>
      </c>
      <c r="E442" s="321">
        <v>39.9</v>
      </c>
      <c r="F442" s="321">
        <v>1967</v>
      </c>
      <c r="G442" s="321"/>
      <c r="H442" s="323"/>
      <c r="I442" s="375">
        <v>514451.05</v>
      </c>
      <c r="J442" s="321" t="s">
        <v>63</v>
      </c>
      <c r="K442" s="321" t="s">
        <v>397</v>
      </c>
      <c r="L442" s="362" t="s">
        <v>3294</v>
      </c>
      <c r="M442" s="321" t="s">
        <v>397</v>
      </c>
      <c r="N442" s="325" t="s">
        <v>507</v>
      </c>
    </row>
    <row r="443" spans="1:30" s="7" customFormat="1" ht="77.25" customHeight="1">
      <c r="A443" s="347">
        <v>441</v>
      </c>
      <c r="B443" s="385" t="s">
        <v>205</v>
      </c>
      <c r="C443" s="321" t="s">
        <v>1771</v>
      </c>
      <c r="D443" s="414" t="s">
        <v>2686</v>
      </c>
      <c r="E443" s="365">
        <v>43</v>
      </c>
      <c r="F443" s="321"/>
      <c r="G443" s="401">
        <v>89472.34</v>
      </c>
      <c r="H443" s="401">
        <v>89472.34</v>
      </c>
      <c r="I443" s="375"/>
      <c r="J443" s="321"/>
      <c r="K443" s="321"/>
      <c r="L443" s="362" t="s">
        <v>350</v>
      </c>
      <c r="M443" s="321">
        <v>1968</v>
      </c>
      <c r="N443" s="325" t="s">
        <v>507</v>
      </c>
    </row>
    <row r="444" spans="1:30" s="7" customFormat="1" ht="70.5" customHeight="1">
      <c r="A444" s="348">
        <v>442</v>
      </c>
      <c r="B444" s="385" t="s">
        <v>205</v>
      </c>
      <c r="C444" s="321" t="s">
        <v>1772</v>
      </c>
      <c r="D444" s="321" t="s">
        <v>2687</v>
      </c>
      <c r="E444" s="325">
        <v>53</v>
      </c>
      <c r="F444" s="321"/>
      <c r="G444" s="74">
        <f>158067.79</f>
        <v>158067.79</v>
      </c>
      <c r="H444" s="74">
        <f>158067.79</f>
        <v>158067.79</v>
      </c>
      <c r="I444" s="183"/>
      <c r="J444" s="184"/>
      <c r="K444" s="321"/>
      <c r="L444" s="362" t="s">
        <v>350</v>
      </c>
      <c r="M444" s="321">
        <v>1968</v>
      </c>
      <c r="N444" s="325" t="s">
        <v>507</v>
      </c>
    </row>
    <row r="445" spans="1:30" s="4" customFormat="1" ht="71.25" customHeight="1">
      <c r="A445" s="347">
        <v>443</v>
      </c>
      <c r="B445" s="381" t="s">
        <v>53</v>
      </c>
      <c r="C445" s="321" t="s">
        <v>548</v>
      </c>
      <c r="D445" s="378" t="s">
        <v>549</v>
      </c>
      <c r="E445" s="321">
        <v>73</v>
      </c>
      <c r="F445" s="321">
        <v>1966</v>
      </c>
      <c r="G445" s="323"/>
      <c r="H445" s="323"/>
      <c r="I445" s="175">
        <v>830352.37</v>
      </c>
      <c r="J445" s="321" t="s">
        <v>63</v>
      </c>
      <c r="K445" s="321" t="s">
        <v>397</v>
      </c>
      <c r="L445" s="362" t="s">
        <v>352</v>
      </c>
      <c r="M445" s="321" t="s">
        <v>397</v>
      </c>
      <c r="N445" s="321" t="s">
        <v>507</v>
      </c>
      <c r="O445" s="7"/>
      <c r="P445" s="7"/>
      <c r="Q445" s="7"/>
      <c r="R445" s="7"/>
      <c r="S445" s="7"/>
      <c r="T445" s="7"/>
      <c r="U445" s="7"/>
      <c r="V445" s="7"/>
      <c r="W445" s="7"/>
      <c r="X445" s="7"/>
      <c r="Y445" s="7"/>
      <c r="Z445" s="7"/>
      <c r="AA445" s="7"/>
      <c r="AB445" s="7"/>
      <c r="AC445" s="7"/>
      <c r="AD445" s="7"/>
    </row>
    <row r="446" spans="1:30" s="4" customFormat="1" ht="90.75" customHeight="1">
      <c r="A446" s="348">
        <v>444</v>
      </c>
      <c r="B446" s="381" t="s">
        <v>53</v>
      </c>
      <c r="C446" s="321" t="s">
        <v>2718</v>
      </c>
      <c r="D446" s="355" t="s">
        <v>2729</v>
      </c>
      <c r="E446" s="321">
        <v>45</v>
      </c>
      <c r="F446" s="321">
        <v>1966</v>
      </c>
      <c r="G446" s="323"/>
      <c r="H446" s="323"/>
      <c r="I446" s="402">
        <v>571144.5</v>
      </c>
      <c r="J446" s="321" t="s">
        <v>63</v>
      </c>
      <c r="K446" s="321" t="s">
        <v>397</v>
      </c>
      <c r="L446" s="324" t="s">
        <v>2730</v>
      </c>
      <c r="M446" s="321" t="s">
        <v>397</v>
      </c>
      <c r="N446" s="325" t="s">
        <v>507</v>
      </c>
      <c r="O446" s="7"/>
      <c r="P446" s="7"/>
      <c r="Q446" s="7"/>
      <c r="R446" s="7"/>
      <c r="S446" s="7"/>
      <c r="T446" s="7"/>
      <c r="U446" s="7"/>
      <c r="V446" s="7"/>
      <c r="W446" s="7"/>
      <c r="X446" s="7"/>
      <c r="Y446" s="7"/>
      <c r="Z446" s="7"/>
      <c r="AA446" s="7"/>
      <c r="AB446" s="7"/>
      <c r="AC446" s="7"/>
      <c r="AD446" s="7"/>
    </row>
    <row r="447" spans="1:30">
      <c r="A447" s="1"/>
      <c r="B447"/>
      <c r="G447"/>
      <c r="H447"/>
    </row>
    <row r="448" spans="1:30">
      <c r="A448" s="1"/>
      <c r="B448"/>
      <c r="G448"/>
      <c r="H448"/>
    </row>
    <row r="449" spans="1:8">
      <c r="A449" s="1"/>
      <c r="B449"/>
      <c r="G449"/>
      <c r="H449"/>
    </row>
    <row r="450" spans="1:8">
      <c r="A450" s="1"/>
      <c r="B450"/>
      <c r="G450"/>
      <c r="H450"/>
    </row>
    <row r="451" spans="1:8">
      <c r="A451" s="1"/>
      <c r="B451"/>
      <c r="G451"/>
      <c r="H451"/>
    </row>
    <row r="452" spans="1:8">
      <c r="A452" s="1"/>
      <c r="B452"/>
      <c r="G452"/>
      <c r="H452"/>
    </row>
    <row r="453" spans="1:8">
      <c r="A453" s="1"/>
      <c r="B453"/>
      <c r="G453"/>
      <c r="H453"/>
    </row>
    <row r="454" spans="1:8">
      <c r="A454" s="1"/>
      <c r="B454"/>
      <c r="G454"/>
      <c r="H454"/>
    </row>
    <row r="455" spans="1:8">
      <c r="A455" s="1"/>
      <c r="B455"/>
      <c r="G455"/>
      <c r="H455"/>
    </row>
    <row r="456" spans="1:8">
      <c r="A456" s="1"/>
      <c r="B456"/>
      <c r="G456"/>
      <c r="H456"/>
    </row>
    <row r="457" spans="1:8">
      <c r="A457" s="1"/>
      <c r="B457"/>
      <c r="G457"/>
      <c r="H457"/>
    </row>
    <row r="458" spans="1:8">
      <c r="A458" s="1"/>
      <c r="B458"/>
      <c r="G458"/>
      <c r="H458"/>
    </row>
    <row r="459" spans="1:8">
      <c r="A459" s="1"/>
      <c r="B459"/>
      <c r="G459"/>
      <c r="H459"/>
    </row>
    <row r="460" spans="1:8">
      <c r="A460" s="1"/>
      <c r="B460"/>
      <c r="G460"/>
      <c r="H460"/>
    </row>
    <row r="461" spans="1:8">
      <c r="A461" s="1"/>
      <c r="B461"/>
      <c r="G461"/>
      <c r="H461"/>
    </row>
    <row r="462" spans="1:8">
      <c r="A462" s="1"/>
      <c r="B462"/>
      <c r="G462"/>
      <c r="H462"/>
    </row>
    <row r="463" spans="1:8">
      <c r="A463" s="1"/>
      <c r="B463"/>
      <c r="G463"/>
      <c r="H463"/>
    </row>
    <row r="464" spans="1:8">
      <c r="A464" s="1"/>
      <c r="B464"/>
      <c r="G464"/>
      <c r="H464"/>
    </row>
    <row r="465" spans="1:8">
      <c r="A465" s="1"/>
      <c r="B465"/>
      <c r="G465"/>
      <c r="H465"/>
    </row>
    <row r="466" spans="1:8">
      <c r="A466" s="1"/>
      <c r="B466"/>
      <c r="G466"/>
      <c r="H466"/>
    </row>
    <row r="467" spans="1:8">
      <c r="A467" s="1"/>
      <c r="B467"/>
      <c r="G467"/>
      <c r="H467"/>
    </row>
    <row r="468" spans="1:8">
      <c r="A468" s="1"/>
      <c r="B468"/>
      <c r="G468"/>
      <c r="H468"/>
    </row>
    <row r="469" spans="1:8">
      <c r="A469" s="1"/>
      <c r="B469"/>
      <c r="G469"/>
      <c r="H469"/>
    </row>
    <row r="470" spans="1:8">
      <c r="A470" s="1"/>
      <c r="B470"/>
      <c r="G470"/>
      <c r="H470"/>
    </row>
    <row r="471" spans="1:8">
      <c r="A471" s="1"/>
      <c r="B471"/>
      <c r="G471"/>
      <c r="H471"/>
    </row>
    <row r="472" spans="1:8">
      <c r="A472" s="1"/>
      <c r="B472"/>
      <c r="G472"/>
      <c r="H472"/>
    </row>
    <row r="473" spans="1:8">
      <c r="A473" s="1"/>
      <c r="B473"/>
      <c r="G473"/>
      <c r="H473"/>
    </row>
    <row r="474" spans="1:8">
      <c r="A474" s="1"/>
      <c r="B474"/>
      <c r="G474"/>
      <c r="H474"/>
    </row>
    <row r="475" spans="1:8">
      <c r="A475" s="1"/>
      <c r="B475"/>
      <c r="G475"/>
      <c r="H475"/>
    </row>
    <row r="476" spans="1:8">
      <c r="A476" s="1"/>
      <c r="B476"/>
      <c r="G476"/>
      <c r="H476"/>
    </row>
    <row r="477" spans="1:8">
      <c r="A477" s="1"/>
      <c r="B477"/>
      <c r="G477"/>
      <c r="H477"/>
    </row>
    <row r="478" spans="1:8">
      <c r="A478" s="1"/>
      <c r="B478"/>
      <c r="G478"/>
      <c r="H478"/>
    </row>
    <row r="479" spans="1:8">
      <c r="A479" s="1"/>
      <c r="B479"/>
      <c r="G479"/>
      <c r="H479"/>
    </row>
    <row r="480" spans="1:8">
      <c r="A480" s="1"/>
      <c r="B480"/>
      <c r="G480"/>
      <c r="H480"/>
    </row>
    <row r="481" spans="1:8">
      <c r="A481" s="1"/>
      <c r="B481"/>
      <c r="G481"/>
      <c r="H481"/>
    </row>
    <row r="482" spans="1:8">
      <c r="A482" s="1"/>
      <c r="B482"/>
      <c r="G482"/>
      <c r="H482"/>
    </row>
    <row r="483" spans="1:8">
      <c r="A483" s="1"/>
      <c r="B483"/>
      <c r="G483"/>
      <c r="H483"/>
    </row>
    <row r="484" spans="1:8">
      <c r="A484" s="1"/>
      <c r="B484"/>
      <c r="G484"/>
      <c r="H484"/>
    </row>
    <row r="485" spans="1:8">
      <c r="A485" s="1"/>
      <c r="B485"/>
      <c r="G485"/>
      <c r="H485"/>
    </row>
    <row r="486" spans="1:8">
      <c r="A486" s="1"/>
      <c r="B486"/>
      <c r="G486"/>
      <c r="H486"/>
    </row>
    <row r="487" spans="1:8">
      <c r="A487" s="1"/>
      <c r="B487"/>
      <c r="G487"/>
      <c r="H487"/>
    </row>
    <row r="488" spans="1:8">
      <c r="A488" s="1"/>
      <c r="B488"/>
      <c r="G488"/>
      <c r="H488"/>
    </row>
    <row r="489" spans="1:8">
      <c r="A489" s="1"/>
      <c r="B489"/>
      <c r="G489"/>
      <c r="H489"/>
    </row>
    <row r="490" spans="1:8">
      <c r="A490" s="1"/>
      <c r="B490"/>
      <c r="G490"/>
      <c r="H490"/>
    </row>
    <row r="491" spans="1:8">
      <c r="A491" s="1"/>
      <c r="B491"/>
      <c r="G491"/>
      <c r="H491"/>
    </row>
    <row r="492" spans="1:8">
      <c r="A492" s="1"/>
      <c r="B492"/>
      <c r="G492"/>
      <c r="H492"/>
    </row>
    <row r="493" spans="1:8">
      <c r="A493" s="1"/>
      <c r="B493"/>
      <c r="G493"/>
      <c r="H493"/>
    </row>
    <row r="494" spans="1:8">
      <c r="A494" s="1"/>
      <c r="B494"/>
      <c r="G494"/>
      <c r="H494"/>
    </row>
    <row r="495" spans="1:8">
      <c r="A495" s="1"/>
      <c r="B495"/>
      <c r="G495"/>
      <c r="H495"/>
    </row>
    <row r="496" spans="1:8">
      <c r="A496" s="1"/>
      <c r="B496"/>
      <c r="G496"/>
      <c r="H496"/>
    </row>
    <row r="497" spans="1:8">
      <c r="A497" s="1"/>
      <c r="B497"/>
      <c r="G497"/>
      <c r="H497"/>
    </row>
    <row r="498" spans="1:8">
      <c r="A498" s="1"/>
      <c r="B498"/>
      <c r="G498"/>
      <c r="H498"/>
    </row>
    <row r="499" spans="1:8">
      <c r="A499" s="1"/>
      <c r="B499"/>
      <c r="G499"/>
      <c r="H499"/>
    </row>
    <row r="500" spans="1:8">
      <c r="A500" s="1"/>
      <c r="B500"/>
      <c r="G500"/>
      <c r="H500"/>
    </row>
    <row r="501" spans="1:8">
      <c r="A501" s="1"/>
      <c r="B501"/>
      <c r="G501"/>
      <c r="H501"/>
    </row>
    <row r="502" spans="1:8">
      <c r="A502" s="1"/>
      <c r="B502"/>
      <c r="G502"/>
      <c r="H502"/>
    </row>
    <row r="503" spans="1:8">
      <c r="A503" s="1"/>
      <c r="B503"/>
      <c r="G503"/>
      <c r="H503"/>
    </row>
    <row r="504" spans="1:8">
      <c r="A504" s="1"/>
      <c r="B504"/>
      <c r="G504"/>
      <c r="H504"/>
    </row>
    <row r="505" spans="1:8">
      <c r="A505" s="1"/>
      <c r="B505"/>
      <c r="G505"/>
      <c r="H505"/>
    </row>
    <row r="506" spans="1:8">
      <c r="A506" s="1"/>
      <c r="B506"/>
      <c r="G506"/>
      <c r="H506"/>
    </row>
    <row r="507" spans="1:8">
      <c r="A507" s="1"/>
      <c r="B507"/>
      <c r="G507"/>
      <c r="H507"/>
    </row>
    <row r="508" spans="1:8">
      <c r="A508" s="1"/>
      <c r="B508"/>
      <c r="G508"/>
      <c r="H508"/>
    </row>
    <row r="509" spans="1:8">
      <c r="A509" s="1"/>
      <c r="B509"/>
      <c r="G509"/>
      <c r="H509"/>
    </row>
    <row r="510" spans="1:8">
      <c r="A510" s="1"/>
      <c r="B510"/>
      <c r="G510"/>
      <c r="H510"/>
    </row>
    <row r="511" spans="1:8">
      <c r="A511" s="1"/>
      <c r="B511"/>
      <c r="G511"/>
      <c r="H511"/>
    </row>
    <row r="512" spans="1:8">
      <c r="A512" s="1"/>
      <c r="B512"/>
      <c r="G512"/>
      <c r="H512"/>
    </row>
    <row r="513" spans="1:8">
      <c r="A513" s="1"/>
      <c r="B513"/>
      <c r="G513"/>
      <c r="H513"/>
    </row>
    <row r="514" spans="1:8">
      <c r="A514" s="1"/>
      <c r="B514"/>
      <c r="G514"/>
      <c r="H514"/>
    </row>
    <row r="515" spans="1:8">
      <c r="A515" s="1"/>
      <c r="B515"/>
      <c r="G515"/>
      <c r="H515"/>
    </row>
    <row r="516" spans="1:8">
      <c r="A516" s="1"/>
      <c r="B516"/>
      <c r="G516"/>
      <c r="H516"/>
    </row>
    <row r="517" spans="1:8">
      <c r="A517" s="1"/>
      <c r="B517"/>
      <c r="G517"/>
      <c r="H517"/>
    </row>
    <row r="518" spans="1:8">
      <c r="A518" s="1"/>
      <c r="B518"/>
      <c r="G518"/>
      <c r="H518"/>
    </row>
    <row r="519" spans="1:8">
      <c r="A519" s="1"/>
      <c r="B519"/>
      <c r="G519"/>
      <c r="H519"/>
    </row>
    <row r="520" spans="1:8">
      <c r="A520" s="1"/>
      <c r="B520"/>
      <c r="G520"/>
      <c r="H520"/>
    </row>
    <row r="521" spans="1:8">
      <c r="A521" s="1"/>
      <c r="B521"/>
      <c r="G521"/>
      <c r="H521"/>
    </row>
    <row r="522" spans="1:8">
      <c r="A522" s="1"/>
      <c r="B522"/>
      <c r="G522"/>
      <c r="H522"/>
    </row>
    <row r="523" spans="1:8">
      <c r="A523" s="1"/>
      <c r="B523"/>
      <c r="G523"/>
      <c r="H523"/>
    </row>
    <row r="524" spans="1:8">
      <c r="A524" s="1"/>
      <c r="B524"/>
      <c r="G524"/>
      <c r="H524"/>
    </row>
    <row r="525" spans="1:8">
      <c r="A525" s="1"/>
      <c r="B525"/>
      <c r="G525"/>
      <c r="H525"/>
    </row>
    <row r="526" spans="1:8">
      <c r="A526" s="1"/>
      <c r="B526"/>
      <c r="G526"/>
      <c r="H526"/>
    </row>
    <row r="527" spans="1:8">
      <c r="A527" s="1"/>
      <c r="B527"/>
      <c r="G527"/>
      <c r="H527"/>
    </row>
    <row r="528" spans="1:8">
      <c r="A528" s="1"/>
      <c r="B528"/>
      <c r="G528"/>
      <c r="H528"/>
    </row>
    <row r="529" spans="1:8">
      <c r="A529" s="1"/>
      <c r="B529"/>
      <c r="G529"/>
      <c r="H529"/>
    </row>
    <row r="530" spans="1:8">
      <c r="A530" s="1"/>
      <c r="B530"/>
      <c r="G530"/>
      <c r="H530"/>
    </row>
    <row r="531" spans="1:8">
      <c r="A531" s="1"/>
      <c r="B531"/>
      <c r="G531"/>
      <c r="H531"/>
    </row>
    <row r="532" spans="1:8">
      <c r="A532" s="1"/>
      <c r="B532"/>
      <c r="G532"/>
      <c r="H532"/>
    </row>
    <row r="533" spans="1:8">
      <c r="A533" s="1"/>
      <c r="B533"/>
      <c r="G533"/>
      <c r="H533"/>
    </row>
    <row r="534" spans="1:8">
      <c r="A534" s="1"/>
      <c r="B534"/>
      <c r="G534"/>
      <c r="H534"/>
    </row>
    <row r="535" spans="1:8">
      <c r="A535" s="1"/>
      <c r="B535"/>
      <c r="G535"/>
      <c r="H535"/>
    </row>
    <row r="536" spans="1:8">
      <c r="A536" s="1"/>
      <c r="B536"/>
      <c r="G536"/>
      <c r="H536"/>
    </row>
    <row r="537" spans="1:8">
      <c r="A537" s="1"/>
      <c r="B537"/>
      <c r="G537"/>
      <c r="H537"/>
    </row>
    <row r="538" spans="1:8">
      <c r="A538" s="1"/>
      <c r="B538"/>
      <c r="G538"/>
      <c r="H538"/>
    </row>
    <row r="539" spans="1:8">
      <c r="A539" s="1"/>
      <c r="B539"/>
      <c r="G539"/>
      <c r="H539"/>
    </row>
    <row r="540" spans="1:8">
      <c r="A540" s="1"/>
      <c r="B540"/>
      <c r="G540"/>
      <c r="H540"/>
    </row>
    <row r="541" spans="1:8">
      <c r="A541" s="1"/>
      <c r="B541"/>
      <c r="G541"/>
      <c r="H541"/>
    </row>
    <row r="542" spans="1:8">
      <c r="A542" s="1"/>
      <c r="B542"/>
      <c r="G542"/>
      <c r="H542"/>
    </row>
    <row r="543" spans="1:8">
      <c r="A543" s="1"/>
      <c r="B543"/>
      <c r="G543"/>
      <c r="H543"/>
    </row>
    <row r="544" spans="1:8">
      <c r="A544" s="1"/>
      <c r="B544"/>
      <c r="G544"/>
      <c r="H544"/>
    </row>
    <row r="545" spans="1:8">
      <c r="A545" s="1"/>
      <c r="B545"/>
      <c r="G545"/>
      <c r="H545"/>
    </row>
    <row r="546" spans="1:8">
      <c r="A546" s="1"/>
      <c r="B546"/>
      <c r="G546"/>
      <c r="H546"/>
    </row>
    <row r="547" spans="1:8">
      <c r="A547" s="1"/>
      <c r="B547"/>
      <c r="G547"/>
      <c r="H547"/>
    </row>
    <row r="548" spans="1:8">
      <c r="A548" s="1"/>
      <c r="B548"/>
      <c r="G548"/>
      <c r="H548"/>
    </row>
    <row r="549" spans="1:8">
      <c r="A549" s="1"/>
      <c r="B549"/>
      <c r="G549"/>
      <c r="H549"/>
    </row>
    <row r="550" spans="1:8">
      <c r="A550" s="1"/>
      <c r="B550"/>
      <c r="G550"/>
      <c r="H550"/>
    </row>
    <row r="551" spans="1:8">
      <c r="A551" s="1"/>
      <c r="B551"/>
      <c r="G551"/>
      <c r="H551"/>
    </row>
    <row r="552" spans="1:8">
      <c r="A552" s="1"/>
      <c r="B552"/>
      <c r="G552"/>
      <c r="H552"/>
    </row>
    <row r="553" spans="1:8">
      <c r="A553" s="1"/>
      <c r="B553"/>
      <c r="G553"/>
      <c r="H553"/>
    </row>
    <row r="554" spans="1:8">
      <c r="A554" s="1"/>
      <c r="B554"/>
      <c r="G554"/>
      <c r="H554"/>
    </row>
    <row r="555" spans="1:8">
      <c r="A555" s="1"/>
      <c r="B555"/>
      <c r="G555"/>
      <c r="H555"/>
    </row>
    <row r="556" spans="1:8">
      <c r="A556" s="1"/>
      <c r="B556"/>
      <c r="G556"/>
      <c r="H556"/>
    </row>
    <row r="557" spans="1:8">
      <c r="A557" s="1"/>
      <c r="B557"/>
      <c r="G557"/>
      <c r="H557"/>
    </row>
    <row r="558" spans="1:8">
      <c r="A558" s="1"/>
      <c r="B558"/>
      <c r="G558"/>
      <c r="H558"/>
    </row>
    <row r="559" spans="1:8">
      <c r="A559" s="1"/>
      <c r="B559"/>
      <c r="G559"/>
      <c r="H559"/>
    </row>
    <row r="560" spans="1:8">
      <c r="A560" s="1"/>
      <c r="B560"/>
      <c r="G560"/>
      <c r="H560"/>
    </row>
    <row r="561" spans="1:8">
      <c r="A561" s="1"/>
      <c r="B561"/>
      <c r="G561"/>
      <c r="H561"/>
    </row>
    <row r="562" spans="1:8">
      <c r="A562" s="1"/>
      <c r="B562"/>
      <c r="G562"/>
      <c r="H562"/>
    </row>
    <row r="563" spans="1:8">
      <c r="A563" s="1"/>
      <c r="B563"/>
      <c r="G563"/>
      <c r="H563"/>
    </row>
    <row r="564" spans="1:8">
      <c r="A564" s="1"/>
      <c r="B564"/>
      <c r="G564"/>
      <c r="H564"/>
    </row>
    <row r="565" spans="1:8">
      <c r="A565" s="1"/>
      <c r="B565"/>
      <c r="G565"/>
      <c r="H565"/>
    </row>
    <row r="566" spans="1:8">
      <c r="A566" s="1"/>
      <c r="B566"/>
      <c r="G566"/>
      <c r="H566"/>
    </row>
    <row r="567" spans="1:8">
      <c r="A567" s="1"/>
      <c r="B567"/>
      <c r="G567"/>
      <c r="H567"/>
    </row>
    <row r="568" spans="1:8">
      <c r="A568" s="1"/>
      <c r="B568"/>
      <c r="G568"/>
      <c r="H568"/>
    </row>
    <row r="569" spans="1:8">
      <c r="A569" s="1"/>
      <c r="B569"/>
      <c r="G569"/>
      <c r="H569"/>
    </row>
    <row r="570" spans="1:8">
      <c r="A570" s="1"/>
      <c r="B570"/>
      <c r="G570"/>
      <c r="H570"/>
    </row>
    <row r="571" spans="1:8">
      <c r="A571" s="1"/>
      <c r="B571"/>
      <c r="G571"/>
      <c r="H571"/>
    </row>
    <row r="572" spans="1:8">
      <c r="A572" s="1"/>
      <c r="B572"/>
      <c r="E572" s="2"/>
      <c r="F572" s="2"/>
      <c r="G572"/>
      <c r="H572"/>
    </row>
    <row r="573" spans="1:8">
      <c r="A573" s="1"/>
      <c r="B573"/>
      <c r="E573" s="2"/>
      <c r="F573" s="2"/>
      <c r="G573"/>
      <c r="H573"/>
    </row>
    <row r="574" spans="1:8">
      <c r="A574" s="1"/>
      <c r="B574"/>
      <c r="E574" s="2"/>
      <c r="F574" s="2"/>
      <c r="G574"/>
      <c r="H574"/>
    </row>
    <row r="575" spans="1:8">
      <c r="A575" s="1"/>
      <c r="B575"/>
      <c r="E575" s="2"/>
      <c r="F575" s="2"/>
      <c r="G575"/>
      <c r="H575"/>
    </row>
    <row r="576" spans="1:8">
      <c r="A576" s="1"/>
      <c r="B576"/>
      <c r="E576" s="2"/>
      <c r="F576" s="2"/>
      <c r="G576"/>
      <c r="H576"/>
    </row>
    <row r="577" spans="1:8">
      <c r="A577" s="1"/>
      <c r="B577"/>
      <c r="E577" s="2"/>
      <c r="F577" s="2"/>
      <c r="G577"/>
      <c r="H577"/>
    </row>
    <row r="578" spans="1:8">
      <c r="A578" s="1"/>
      <c r="B578"/>
      <c r="E578" s="2"/>
      <c r="F578" s="2"/>
      <c r="G578"/>
      <c r="H578"/>
    </row>
    <row r="579" spans="1:8">
      <c r="A579" s="1"/>
      <c r="B579"/>
      <c r="E579" s="2"/>
      <c r="F579" s="2"/>
      <c r="G579"/>
      <c r="H579"/>
    </row>
    <row r="580" spans="1:8">
      <c r="A580" s="1"/>
      <c r="B580"/>
      <c r="E580" s="2"/>
      <c r="F580" s="2"/>
      <c r="G580"/>
      <c r="H580"/>
    </row>
    <row r="581" spans="1:8">
      <c r="A581" s="1"/>
      <c r="B581"/>
      <c r="E581" s="2"/>
      <c r="F581" s="2"/>
      <c r="G581"/>
      <c r="H581"/>
    </row>
    <row r="582" spans="1:8">
      <c r="A582" s="1"/>
      <c r="B582"/>
      <c r="E582" s="2"/>
      <c r="F582" s="2"/>
      <c r="G582"/>
      <c r="H582"/>
    </row>
    <row r="583" spans="1:8">
      <c r="A583" s="1"/>
      <c r="B583"/>
      <c r="E583" s="2"/>
      <c r="F583" s="2"/>
      <c r="G583"/>
      <c r="H583"/>
    </row>
    <row r="584" spans="1:8">
      <c r="A584" s="1"/>
      <c r="B584"/>
      <c r="E584" s="2"/>
      <c r="F584" s="2"/>
      <c r="G584"/>
      <c r="H584"/>
    </row>
    <row r="585" spans="1:8">
      <c r="A585" s="1"/>
      <c r="B585"/>
      <c r="E585" s="2"/>
      <c r="F585" s="2"/>
      <c r="G585"/>
      <c r="H585"/>
    </row>
    <row r="586" spans="1:8">
      <c r="A586" s="1"/>
      <c r="B586"/>
      <c r="E586" s="2"/>
      <c r="F586" s="2"/>
      <c r="G586"/>
      <c r="H586"/>
    </row>
    <row r="587" spans="1:8">
      <c r="A587" s="1"/>
      <c r="B587"/>
      <c r="E587" s="2"/>
      <c r="F587" s="2"/>
      <c r="G587"/>
      <c r="H587"/>
    </row>
    <row r="588" spans="1:8">
      <c r="A588" s="1"/>
      <c r="B588"/>
      <c r="E588" s="2"/>
      <c r="F588" s="2"/>
      <c r="G588"/>
      <c r="H588"/>
    </row>
    <row r="589" spans="1:8">
      <c r="A589" s="1"/>
      <c r="B589"/>
      <c r="E589" s="2"/>
      <c r="F589" s="2"/>
      <c r="G589"/>
      <c r="H589"/>
    </row>
    <row r="590" spans="1:8">
      <c r="A590" s="1"/>
      <c r="B590"/>
      <c r="E590" s="2"/>
      <c r="F590" s="2"/>
      <c r="G590"/>
      <c r="H590"/>
    </row>
    <row r="591" spans="1:8">
      <c r="A591" s="1"/>
      <c r="B591"/>
      <c r="E591" s="2"/>
      <c r="F591" s="2"/>
      <c r="G591"/>
      <c r="H591"/>
    </row>
    <row r="592" spans="1:8">
      <c r="A592" s="1"/>
      <c r="B592"/>
      <c r="E592" s="2"/>
      <c r="F592" s="2"/>
      <c r="G592"/>
      <c r="H592"/>
    </row>
    <row r="593" spans="1:8">
      <c r="A593" s="1"/>
      <c r="B593"/>
      <c r="E593" s="2"/>
      <c r="F593" s="2"/>
      <c r="G593"/>
      <c r="H593"/>
    </row>
    <row r="594" spans="1:8">
      <c r="A594" s="1"/>
      <c r="B594"/>
      <c r="E594" s="2"/>
      <c r="F594" s="2"/>
      <c r="G594"/>
      <c r="H594"/>
    </row>
    <row r="595" spans="1:8">
      <c r="A595" s="1"/>
      <c r="B595"/>
      <c r="E595" s="2"/>
      <c r="F595" s="2"/>
      <c r="G595"/>
      <c r="H595"/>
    </row>
    <row r="596" spans="1:8">
      <c r="A596" s="1"/>
      <c r="B596"/>
      <c r="E596" s="2"/>
      <c r="F596" s="2"/>
      <c r="G596"/>
      <c r="H596"/>
    </row>
    <row r="597" spans="1:8">
      <c r="A597" s="1"/>
      <c r="B597"/>
      <c r="E597" s="2"/>
      <c r="F597" s="2"/>
      <c r="G597"/>
      <c r="H597"/>
    </row>
    <row r="598" spans="1:8">
      <c r="A598" s="1"/>
      <c r="B598"/>
      <c r="E598" s="2"/>
      <c r="F598" s="2"/>
      <c r="G598"/>
      <c r="H598"/>
    </row>
    <row r="599" spans="1:8">
      <c r="A599" s="1"/>
      <c r="B599"/>
      <c r="E599" s="2"/>
      <c r="F599" s="2"/>
      <c r="G599"/>
      <c r="H599"/>
    </row>
    <row r="600" spans="1:8">
      <c r="A600" s="1"/>
      <c r="B600"/>
      <c r="E600" s="2"/>
      <c r="F600" s="2"/>
      <c r="G600"/>
      <c r="H600"/>
    </row>
    <row r="601" spans="1:8">
      <c r="A601" s="1"/>
      <c r="B601"/>
      <c r="E601" s="2"/>
      <c r="F601" s="2"/>
      <c r="G601"/>
      <c r="H601"/>
    </row>
    <row r="602" spans="1:8">
      <c r="A602" s="1"/>
      <c r="B602"/>
      <c r="E602" s="2"/>
      <c r="F602" s="2"/>
      <c r="G602"/>
      <c r="H602"/>
    </row>
    <row r="603" spans="1:8">
      <c r="A603" s="1"/>
      <c r="B603"/>
      <c r="E603" s="2"/>
      <c r="F603" s="2"/>
      <c r="G603"/>
      <c r="H603"/>
    </row>
    <row r="604" spans="1:8">
      <c r="A604" s="1"/>
      <c r="B604"/>
      <c r="E604" s="2"/>
      <c r="F604" s="2"/>
      <c r="G604"/>
      <c r="H604"/>
    </row>
    <row r="605" spans="1:8">
      <c r="A605" s="1"/>
      <c r="B605"/>
      <c r="E605" s="2"/>
      <c r="F605" s="2"/>
      <c r="G605"/>
      <c r="H605"/>
    </row>
    <row r="606" spans="1:8">
      <c r="A606" s="1"/>
      <c r="B606"/>
      <c r="E606" s="2"/>
      <c r="F606" s="2"/>
      <c r="G606"/>
      <c r="H606"/>
    </row>
    <row r="607" spans="1:8">
      <c r="A607" s="1"/>
      <c r="B607"/>
      <c r="E607" s="2"/>
      <c r="F607" s="2"/>
      <c r="G607"/>
      <c r="H607"/>
    </row>
    <row r="608" spans="1:8">
      <c r="A608" s="1"/>
      <c r="B608"/>
      <c r="E608" s="2"/>
      <c r="F608" s="2"/>
      <c r="G608"/>
      <c r="H608"/>
    </row>
    <row r="609" spans="1:8">
      <c r="A609" s="1"/>
      <c r="B609"/>
      <c r="E609" s="2"/>
      <c r="F609" s="2"/>
      <c r="G609"/>
      <c r="H609"/>
    </row>
    <row r="610" spans="1:8">
      <c r="A610" s="1"/>
      <c r="B610"/>
      <c r="E610" s="2"/>
      <c r="F610" s="2"/>
      <c r="G610"/>
      <c r="H610"/>
    </row>
    <row r="611" spans="1:8">
      <c r="A611" s="1"/>
      <c r="B611"/>
      <c r="E611" s="2"/>
      <c r="F611" s="2"/>
      <c r="G611"/>
      <c r="H611"/>
    </row>
    <row r="612" spans="1:8">
      <c r="A612" s="1"/>
      <c r="B612"/>
      <c r="E612" s="2"/>
      <c r="F612" s="2"/>
      <c r="G612"/>
      <c r="H612"/>
    </row>
    <row r="613" spans="1:8">
      <c r="A613" s="1"/>
      <c r="B613"/>
      <c r="E613" s="2"/>
      <c r="F613" s="2"/>
      <c r="G613"/>
      <c r="H613"/>
    </row>
    <row r="614" spans="1:8">
      <c r="A614" s="1"/>
      <c r="B614"/>
      <c r="E614" s="2"/>
      <c r="F614" s="2"/>
      <c r="G614"/>
      <c r="H614"/>
    </row>
    <row r="615" spans="1:8">
      <c r="A615" s="1"/>
      <c r="B615"/>
      <c r="E615" s="2"/>
      <c r="F615" s="2"/>
      <c r="G615"/>
      <c r="H615"/>
    </row>
    <row r="616" spans="1:8">
      <c r="A616" s="1"/>
      <c r="B616"/>
      <c r="E616" s="2"/>
      <c r="F616" s="2"/>
      <c r="G616"/>
      <c r="H616"/>
    </row>
    <row r="617" spans="1:8">
      <c r="A617" s="1"/>
      <c r="B617"/>
      <c r="E617" s="2"/>
      <c r="F617" s="2"/>
      <c r="G617"/>
      <c r="H617"/>
    </row>
    <row r="618" spans="1:8">
      <c r="A618" s="1"/>
      <c r="B618"/>
      <c r="E618" s="2"/>
      <c r="F618" s="2"/>
      <c r="G618"/>
      <c r="H618"/>
    </row>
    <row r="619" spans="1:8">
      <c r="A619" s="1"/>
      <c r="B619"/>
      <c r="E619" s="2"/>
      <c r="F619" s="2"/>
      <c r="G619"/>
      <c r="H619"/>
    </row>
    <row r="620" spans="1:8">
      <c r="A620" s="1"/>
      <c r="B620"/>
      <c r="E620" s="2"/>
      <c r="F620" s="2"/>
      <c r="G620"/>
      <c r="H620"/>
    </row>
    <row r="621" spans="1:8">
      <c r="A621" s="1"/>
      <c r="B621"/>
      <c r="E621" s="2"/>
      <c r="F621" s="2"/>
      <c r="G621"/>
      <c r="H621"/>
    </row>
    <row r="622" spans="1:8">
      <c r="A622" s="1"/>
      <c r="B622"/>
      <c r="E622" s="2"/>
      <c r="F622" s="2"/>
      <c r="G622"/>
      <c r="H622"/>
    </row>
    <row r="623" spans="1:8">
      <c r="A623" s="1"/>
      <c r="B623"/>
      <c r="E623" s="2"/>
      <c r="F623" s="2"/>
      <c r="G623"/>
      <c r="H623"/>
    </row>
    <row r="624" spans="1:8">
      <c r="A624" s="1"/>
      <c r="B624"/>
      <c r="E624" s="2"/>
      <c r="F624" s="2"/>
      <c r="G624"/>
      <c r="H624"/>
    </row>
    <row r="625" spans="1:8">
      <c r="A625" s="1"/>
      <c r="B625"/>
      <c r="E625" s="2"/>
      <c r="F625" s="2"/>
      <c r="G625"/>
      <c r="H625"/>
    </row>
    <row r="626" spans="1:8">
      <c r="A626" s="1"/>
      <c r="B626"/>
      <c r="E626" s="2"/>
      <c r="F626" s="2"/>
      <c r="G626"/>
      <c r="H626"/>
    </row>
    <row r="627" spans="1:8">
      <c r="A627" s="1"/>
      <c r="B627"/>
      <c r="E627" s="2"/>
      <c r="F627" s="2"/>
      <c r="G627"/>
      <c r="H627"/>
    </row>
    <row r="628" spans="1:8">
      <c r="A628" s="1"/>
      <c r="B628"/>
      <c r="E628" s="2"/>
      <c r="F628" s="2"/>
      <c r="G628"/>
      <c r="H628"/>
    </row>
    <row r="629" spans="1:8">
      <c r="A629" s="1"/>
      <c r="B629"/>
      <c r="E629" s="2"/>
      <c r="F629" s="2"/>
      <c r="G629"/>
      <c r="H629"/>
    </row>
    <row r="630" spans="1:8">
      <c r="A630" s="1"/>
      <c r="B630"/>
      <c r="E630" s="2"/>
      <c r="F630" s="2"/>
      <c r="G630"/>
      <c r="H630"/>
    </row>
    <row r="631" spans="1:8">
      <c r="A631" s="1"/>
      <c r="B631"/>
      <c r="E631" s="2"/>
      <c r="F631" s="2"/>
      <c r="G631"/>
      <c r="H631"/>
    </row>
    <row r="632" spans="1:8">
      <c r="A632" s="1"/>
      <c r="B632"/>
      <c r="E632" s="2"/>
      <c r="F632" s="2"/>
      <c r="G632"/>
      <c r="H632"/>
    </row>
    <row r="633" spans="1:8">
      <c r="A633" s="1"/>
      <c r="B633"/>
      <c r="E633" s="2"/>
      <c r="F633" s="2"/>
      <c r="G633"/>
      <c r="H633"/>
    </row>
    <row r="634" spans="1:8">
      <c r="A634" s="1"/>
      <c r="B634"/>
      <c r="E634" s="2"/>
      <c r="F634" s="2"/>
      <c r="G634"/>
      <c r="H634"/>
    </row>
    <row r="635" spans="1:8">
      <c r="A635" s="1"/>
      <c r="B635"/>
      <c r="E635" s="2"/>
      <c r="F635" s="2"/>
      <c r="G635"/>
      <c r="H635"/>
    </row>
    <row r="636" spans="1:8">
      <c r="A636" s="1"/>
      <c r="B636"/>
      <c r="E636" s="2"/>
      <c r="F636" s="2"/>
      <c r="G636"/>
      <c r="H636"/>
    </row>
    <row r="637" spans="1:8">
      <c r="A637" s="1"/>
      <c r="B637"/>
      <c r="E637" s="2"/>
      <c r="F637" s="2"/>
      <c r="G637"/>
      <c r="H637"/>
    </row>
    <row r="638" spans="1:8">
      <c r="A638" s="1"/>
      <c r="B638"/>
      <c r="E638" s="2"/>
      <c r="F638" s="2"/>
      <c r="G638"/>
      <c r="H638"/>
    </row>
    <row r="639" spans="1:8">
      <c r="A639" s="1"/>
      <c r="B639"/>
      <c r="E639" s="2"/>
      <c r="F639" s="2"/>
      <c r="G639"/>
      <c r="H639"/>
    </row>
    <row r="640" spans="1:8">
      <c r="A640" s="1"/>
      <c r="B640"/>
      <c r="E640" s="2"/>
      <c r="F640" s="2"/>
      <c r="G640"/>
      <c r="H640"/>
    </row>
    <row r="641" spans="1:8">
      <c r="A641" s="1"/>
      <c r="B641"/>
      <c r="E641" s="2"/>
      <c r="F641" s="2"/>
      <c r="G641"/>
      <c r="H641"/>
    </row>
    <row r="642" spans="1:8">
      <c r="A642" s="1"/>
      <c r="B642"/>
      <c r="E642" s="2"/>
      <c r="F642" s="2"/>
      <c r="G642"/>
      <c r="H642"/>
    </row>
    <row r="643" spans="1:8">
      <c r="A643" s="1"/>
      <c r="B643"/>
      <c r="E643" s="2"/>
      <c r="F643" s="2"/>
      <c r="G643"/>
      <c r="H643"/>
    </row>
    <row r="644" spans="1:8">
      <c r="A644" s="1"/>
      <c r="B644"/>
      <c r="E644" s="2"/>
      <c r="F644" s="2"/>
      <c r="G644"/>
      <c r="H644"/>
    </row>
    <row r="645" spans="1:8">
      <c r="A645" s="1"/>
      <c r="B645"/>
      <c r="E645" s="2"/>
      <c r="F645" s="2"/>
      <c r="G645"/>
      <c r="H645"/>
    </row>
    <row r="646" spans="1:8">
      <c r="A646" s="1"/>
      <c r="B646"/>
      <c r="E646" s="2"/>
      <c r="F646" s="2"/>
      <c r="G646"/>
      <c r="H646"/>
    </row>
    <row r="647" spans="1:8">
      <c r="A647" s="1"/>
      <c r="B647"/>
      <c r="E647" s="2"/>
      <c r="F647" s="2"/>
      <c r="G647"/>
      <c r="H647"/>
    </row>
    <row r="648" spans="1:8">
      <c r="A648" s="1"/>
      <c r="B648"/>
      <c r="E648" s="2"/>
      <c r="F648" s="2"/>
      <c r="G648"/>
      <c r="H648"/>
    </row>
    <row r="649" spans="1:8">
      <c r="A649" s="1"/>
      <c r="B649"/>
      <c r="E649" s="2"/>
      <c r="F649" s="2"/>
      <c r="G649"/>
      <c r="H649"/>
    </row>
    <row r="650" spans="1:8">
      <c r="A650" s="1"/>
      <c r="B650"/>
      <c r="E650" s="2"/>
      <c r="F650" s="2"/>
      <c r="G650"/>
      <c r="H650"/>
    </row>
    <row r="651" spans="1:8">
      <c r="A651" s="1"/>
      <c r="B651"/>
      <c r="E651" s="2"/>
      <c r="F651" s="2"/>
      <c r="G651"/>
      <c r="H651"/>
    </row>
    <row r="652" spans="1:8">
      <c r="A652" s="1"/>
      <c r="B652"/>
      <c r="E652" s="2"/>
      <c r="F652" s="2"/>
      <c r="G652"/>
      <c r="H652"/>
    </row>
    <row r="653" spans="1:8">
      <c r="A653" s="1"/>
      <c r="B653"/>
      <c r="E653" s="2"/>
      <c r="F653" s="2"/>
      <c r="G653"/>
      <c r="H653"/>
    </row>
    <row r="654" spans="1:8">
      <c r="A654" s="1"/>
      <c r="B654"/>
      <c r="E654" s="2"/>
      <c r="F654" s="2"/>
      <c r="G654"/>
      <c r="H654"/>
    </row>
    <row r="655" spans="1:8">
      <c r="A655" s="1"/>
      <c r="B655"/>
      <c r="E655" s="2"/>
      <c r="F655" s="2"/>
      <c r="G655"/>
      <c r="H655"/>
    </row>
    <row r="656" spans="1:8">
      <c r="A656" s="1"/>
      <c r="B656"/>
      <c r="E656" s="2"/>
      <c r="F656" s="2"/>
      <c r="G656"/>
      <c r="H656"/>
    </row>
    <row r="657" spans="1:8">
      <c r="A657" s="1"/>
      <c r="B657"/>
      <c r="F657" s="2"/>
      <c r="H657"/>
    </row>
    <row r="658" spans="1:8">
      <c r="A658" s="1"/>
      <c r="B658"/>
      <c r="F658" s="2"/>
      <c r="H658"/>
    </row>
    <row r="659" spans="1:8">
      <c r="A659" s="1"/>
      <c r="B659"/>
      <c r="F659" s="2"/>
      <c r="H659"/>
    </row>
    <row r="660" spans="1:8">
      <c r="A660" s="1"/>
      <c r="B660"/>
      <c r="F660" s="2"/>
      <c r="H660"/>
    </row>
  </sheetData>
  <mergeCells count="15">
    <mergeCell ref="F2:F3"/>
    <mergeCell ref="A1:N1"/>
    <mergeCell ref="A2:A3"/>
    <mergeCell ref="B2:B3"/>
    <mergeCell ref="L2:L3"/>
    <mergeCell ref="H2:H3"/>
    <mergeCell ref="M2:M3"/>
    <mergeCell ref="N2:N3"/>
    <mergeCell ref="C2:C3"/>
    <mergeCell ref="E2:E3"/>
    <mergeCell ref="G2:G3"/>
    <mergeCell ref="I2:I3"/>
    <mergeCell ref="J2:J3"/>
    <mergeCell ref="K2:K3"/>
    <mergeCell ref="D2:D3"/>
  </mergeCells>
  <printOptions horizontalCentered="1" verticalCentered="1"/>
  <pageMargins left="0.31496062992125984" right="0.31496062992125984" top="0.35433070866141736" bottom="0.35433070866141736" header="0.31496062992125984" footer="0.31496062992125984"/>
  <pageSetup paperSize="9" scale="43" orientation="landscape" horizontalDpi="180" verticalDpi="180" r:id="rId1"/>
  <rowBreaks count="6" manualBreakCount="6">
    <brk id="99" max="16383" man="1"/>
    <brk id="224" max="33" man="1"/>
    <brk id="247" max="16383" man="1"/>
    <brk id="255" max="16383" man="1"/>
    <brk id="268" max="16383" man="1"/>
    <brk id="412" max="33" man="1"/>
  </rowBreaks>
  <colBreaks count="1" manualBreakCount="1">
    <brk id="16" max="1048575" man="1"/>
  </colBreaks>
  <legacyDrawing r:id="rId2"/>
</worksheet>
</file>

<file path=xl/worksheets/sheet10.xml><?xml version="1.0" encoding="utf-8"?>
<worksheet xmlns="http://schemas.openxmlformats.org/spreadsheetml/2006/main" xmlns:r="http://schemas.openxmlformats.org/officeDocument/2006/relationships">
  <dimension ref="A1:AH31"/>
  <sheetViews>
    <sheetView topLeftCell="B1" workbookViewId="0">
      <selection activeCell="I38" sqref="I38"/>
    </sheetView>
  </sheetViews>
  <sheetFormatPr defaultRowHeight="15"/>
  <cols>
    <col min="2" max="2" width="18.140625" customWidth="1"/>
    <col min="3" max="3" width="24.85546875" customWidth="1"/>
    <col min="4" max="4" width="15.85546875" customWidth="1"/>
    <col min="12" max="12" width="17.7109375" customWidth="1"/>
    <col min="16" max="16" width="14.7109375" customWidth="1"/>
  </cols>
  <sheetData>
    <row r="1" spans="1:34" ht="57.75" customHeight="1">
      <c r="A1" s="556" t="s">
        <v>0</v>
      </c>
      <c r="B1" s="553" t="s">
        <v>1</v>
      </c>
      <c r="C1" s="554" t="s">
        <v>2</v>
      </c>
      <c r="D1" s="553" t="s">
        <v>3</v>
      </c>
      <c r="E1" s="554" t="s">
        <v>4</v>
      </c>
      <c r="F1" s="553" t="s">
        <v>826</v>
      </c>
      <c r="G1" s="555" t="s">
        <v>5</v>
      </c>
      <c r="H1" s="555" t="s">
        <v>6</v>
      </c>
      <c r="I1" s="554" t="s">
        <v>7</v>
      </c>
      <c r="J1" s="554" t="s">
        <v>8</v>
      </c>
      <c r="K1" s="554" t="s">
        <v>9</v>
      </c>
      <c r="L1" s="554" t="s">
        <v>10</v>
      </c>
      <c r="M1" s="554" t="s">
        <v>11</v>
      </c>
      <c r="N1" s="554" t="s">
        <v>12</v>
      </c>
      <c r="O1" s="554" t="s">
        <v>17</v>
      </c>
      <c r="P1" s="554"/>
      <c r="Q1" s="554"/>
      <c r="R1" s="554"/>
      <c r="S1" s="7" t="s">
        <v>1662</v>
      </c>
      <c r="T1" s="7"/>
      <c r="U1" s="7"/>
      <c r="V1" s="7"/>
      <c r="W1" s="7"/>
      <c r="X1" s="7"/>
      <c r="Y1" s="7"/>
      <c r="Z1" s="7"/>
      <c r="AA1" s="7"/>
      <c r="AB1" s="7"/>
      <c r="AC1" s="7"/>
      <c r="AD1" s="7"/>
      <c r="AE1" s="7"/>
      <c r="AF1" s="7"/>
      <c r="AG1" s="7"/>
      <c r="AH1" s="7"/>
    </row>
    <row r="2" spans="1:34" ht="57.75" customHeight="1">
      <c r="A2" s="557"/>
      <c r="B2" s="550"/>
      <c r="C2" s="554"/>
      <c r="D2" s="550"/>
      <c r="E2" s="554"/>
      <c r="F2" s="550"/>
      <c r="G2" s="555"/>
      <c r="H2" s="555"/>
      <c r="I2" s="554"/>
      <c r="J2" s="554"/>
      <c r="K2" s="554"/>
      <c r="L2" s="554"/>
      <c r="M2" s="554"/>
      <c r="N2" s="554"/>
      <c r="O2" s="216" t="s">
        <v>13</v>
      </c>
      <c r="P2" s="216" t="s">
        <v>14</v>
      </c>
      <c r="Q2" s="216" t="s">
        <v>15</v>
      </c>
      <c r="R2" s="216" t="s">
        <v>16</v>
      </c>
      <c r="S2" s="7" t="s">
        <v>1663</v>
      </c>
      <c r="T2" s="7" t="s">
        <v>1664</v>
      </c>
      <c r="U2" s="7"/>
      <c r="V2" s="7"/>
      <c r="W2" s="7"/>
      <c r="X2" s="7"/>
      <c r="Y2" s="7"/>
      <c r="Z2" s="7"/>
      <c r="AA2" s="7"/>
      <c r="AB2" s="7"/>
      <c r="AC2" s="7"/>
      <c r="AD2" s="7"/>
      <c r="AE2" s="7"/>
      <c r="AF2" s="7"/>
      <c r="AG2" s="7"/>
      <c r="AH2" s="7"/>
    </row>
    <row r="3" spans="1:34" s="4" customFormat="1" ht="60" customHeight="1">
      <c r="A3" s="206">
        <v>39</v>
      </c>
      <c r="B3" s="85" t="s">
        <v>72</v>
      </c>
      <c r="C3" s="5" t="s">
        <v>73</v>
      </c>
      <c r="D3" s="21" t="s">
        <v>474</v>
      </c>
      <c r="E3" s="8">
        <v>0.9</v>
      </c>
      <c r="F3" s="8"/>
      <c r="G3" s="9">
        <v>38345</v>
      </c>
      <c r="H3" s="9">
        <v>8521.08</v>
      </c>
      <c r="I3" s="21">
        <v>7000</v>
      </c>
      <c r="J3" s="8" t="s">
        <v>812</v>
      </c>
      <c r="K3" s="5" t="s">
        <v>397</v>
      </c>
      <c r="L3" s="113" t="s">
        <v>1271</v>
      </c>
      <c r="M3" s="5" t="s">
        <v>397</v>
      </c>
      <c r="N3" s="8" t="s">
        <v>19</v>
      </c>
      <c r="O3" s="8" t="s">
        <v>103</v>
      </c>
      <c r="P3" s="8" t="s">
        <v>104</v>
      </c>
      <c r="Q3" s="8" t="s">
        <v>105</v>
      </c>
      <c r="R3" s="8"/>
      <c r="S3" s="7"/>
      <c r="T3" s="7"/>
      <c r="U3" s="7"/>
      <c r="V3" s="7"/>
      <c r="W3" s="7"/>
      <c r="X3" s="7"/>
      <c r="Y3" s="7"/>
      <c r="Z3" s="7"/>
      <c r="AA3" s="7"/>
      <c r="AB3" s="7"/>
      <c r="AC3" s="7"/>
      <c r="AD3" s="7"/>
      <c r="AE3" s="7"/>
      <c r="AF3" s="7"/>
      <c r="AG3" s="7"/>
      <c r="AH3" s="7"/>
    </row>
    <row r="4" spans="1:34" s="4" customFormat="1" ht="64.5" customHeight="1">
      <c r="A4" s="207">
        <v>40</v>
      </c>
      <c r="B4" s="85" t="s">
        <v>72</v>
      </c>
      <c r="C4" s="5" t="s">
        <v>78</v>
      </c>
      <c r="D4" s="20" t="s">
        <v>475</v>
      </c>
      <c r="E4" s="8">
        <v>0.9</v>
      </c>
      <c r="F4" s="8"/>
      <c r="G4" s="9">
        <v>38345</v>
      </c>
      <c r="H4" s="9">
        <v>10823.06</v>
      </c>
      <c r="I4" s="21">
        <v>4181.58</v>
      </c>
      <c r="J4" s="8" t="s">
        <v>812</v>
      </c>
      <c r="K4" s="5" t="s">
        <v>397</v>
      </c>
      <c r="L4" s="113" t="s">
        <v>1270</v>
      </c>
      <c r="M4" s="5" t="s">
        <v>397</v>
      </c>
      <c r="N4" s="8" t="s">
        <v>19</v>
      </c>
      <c r="O4" s="8" t="s">
        <v>103</v>
      </c>
      <c r="P4" s="8" t="s">
        <v>104</v>
      </c>
      <c r="Q4" s="8" t="s">
        <v>105</v>
      </c>
      <c r="R4" s="8"/>
      <c r="S4" s="7"/>
      <c r="T4" s="7"/>
      <c r="U4" s="7"/>
      <c r="V4" s="7"/>
      <c r="W4" s="7"/>
      <c r="X4" s="7"/>
      <c r="Y4" s="7"/>
      <c r="Z4" s="7"/>
      <c r="AA4" s="7"/>
      <c r="AB4" s="7"/>
      <c r="AC4" s="7"/>
      <c r="AD4" s="7"/>
      <c r="AE4" s="7"/>
      <c r="AF4" s="7"/>
      <c r="AG4" s="7"/>
      <c r="AH4" s="7"/>
    </row>
    <row r="5" spans="1:34" s="4" customFormat="1" ht="60" customHeight="1">
      <c r="A5" s="206">
        <v>41</v>
      </c>
      <c r="B5" s="85" t="s">
        <v>72</v>
      </c>
      <c r="C5" s="5" t="s">
        <v>79</v>
      </c>
      <c r="D5" s="21" t="s">
        <v>476</v>
      </c>
      <c r="E5" s="8">
        <v>0.9</v>
      </c>
      <c r="F5" s="8"/>
      <c r="G5" s="9">
        <v>38589</v>
      </c>
      <c r="H5" s="9">
        <v>10891.94</v>
      </c>
      <c r="I5" s="21">
        <v>7000</v>
      </c>
      <c r="J5" s="8" t="s">
        <v>812</v>
      </c>
      <c r="K5" s="5" t="s">
        <v>397</v>
      </c>
      <c r="L5" s="113" t="s">
        <v>1274</v>
      </c>
      <c r="M5" s="5" t="s">
        <v>397</v>
      </c>
      <c r="N5" s="8" t="s">
        <v>19</v>
      </c>
      <c r="O5" s="8" t="s">
        <v>103</v>
      </c>
      <c r="P5" s="8" t="s">
        <v>104</v>
      </c>
      <c r="Q5" s="8" t="s">
        <v>105</v>
      </c>
      <c r="R5" s="8"/>
      <c r="S5" s="7"/>
      <c r="T5" s="7"/>
      <c r="U5" s="7"/>
      <c r="V5" s="7"/>
      <c r="W5" s="7"/>
      <c r="X5" s="7"/>
      <c r="Y5" s="7"/>
      <c r="Z5" s="7"/>
      <c r="AA5" s="7"/>
      <c r="AB5" s="7"/>
      <c r="AC5" s="7"/>
      <c r="AD5" s="7"/>
      <c r="AE5" s="7"/>
      <c r="AF5" s="7"/>
      <c r="AG5" s="7"/>
      <c r="AH5" s="7"/>
    </row>
    <row r="6" spans="1:34" s="4" customFormat="1" ht="54.75" customHeight="1">
      <c r="A6" s="207">
        <v>42</v>
      </c>
      <c r="B6" s="85" t="s">
        <v>72</v>
      </c>
      <c r="C6" s="5" t="s">
        <v>74</v>
      </c>
      <c r="D6" s="117" t="s">
        <v>1522</v>
      </c>
      <c r="E6" s="40">
        <v>0.9</v>
      </c>
      <c r="F6" s="8"/>
      <c r="G6" s="9">
        <v>38589</v>
      </c>
      <c r="H6" s="9">
        <v>11663.08</v>
      </c>
      <c r="I6" s="8"/>
      <c r="J6" s="8" t="s">
        <v>812</v>
      </c>
      <c r="K6" s="5" t="s">
        <v>397</v>
      </c>
      <c r="L6" s="113" t="s">
        <v>1282</v>
      </c>
      <c r="M6" s="5" t="s">
        <v>397</v>
      </c>
      <c r="N6" s="8" t="s">
        <v>19</v>
      </c>
      <c r="O6" s="8" t="s">
        <v>103</v>
      </c>
      <c r="P6" s="8" t="s">
        <v>104</v>
      </c>
      <c r="Q6" s="8" t="s">
        <v>105</v>
      </c>
      <c r="R6" s="8"/>
      <c r="S6" s="7"/>
      <c r="T6" s="7"/>
      <c r="U6" s="7"/>
      <c r="V6" s="7"/>
      <c r="W6" s="7"/>
      <c r="X6" s="7"/>
      <c r="Y6" s="7"/>
      <c r="Z6" s="7"/>
      <c r="AA6" s="7"/>
      <c r="AB6" s="7"/>
      <c r="AC6" s="7"/>
      <c r="AD6" s="7"/>
      <c r="AE6" s="7"/>
      <c r="AF6" s="7"/>
      <c r="AG6" s="7"/>
      <c r="AH6" s="7"/>
    </row>
    <row r="7" spans="1:34" s="4" customFormat="1" ht="55.5" customHeight="1">
      <c r="A7" s="206">
        <v>43</v>
      </c>
      <c r="B7" s="85" t="s">
        <v>72</v>
      </c>
      <c r="C7" s="5" t="s">
        <v>75</v>
      </c>
      <c r="D7" s="27" t="s">
        <v>477</v>
      </c>
      <c r="E7" s="8">
        <v>0.9</v>
      </c>
      <c r="F7" s="8"/>
      <c r="G7" s="9">
        <v>39968</v>
      </c>
      <c r="H7" s="9">
        <v>4884.96</v>
      </c>
      <c r="I7" s="23">
        <v>6149.38</v>
      </c>
      <c r="J7" s="8" t="s">
        <v>812</v>
      </c>
      <c r="K7" s="5" t="s">
        <v>397</v>
      </c>
      <c r="L7" s="113" t="s">
        <v>1272</v>
      </c>
      <c r="M7" s="5" t="s">
        <v>397</v>
      </c>
      <c r="N7" s="8" t="s">
        <v>19</v>
      </c>
      <c r="O7" s="8" t="s">
        <v>103</v>
      </c>
      <c r="P7" s="8" t="s">
        <v>104</v>
      </c>
      <c r="Q7" s="8" t="s">
        <v>105</v>
      </c>
      <c r="R7" s="8"/>
      <c r="S7" s="7"/>
      <c r="T7" s="7"/>
      <c r="U7" s="7"/>
      <c r="V7" s="7"/>
      <c r="W7" s="7"/>
      <c r="X7" s="7"/>
      <c r="Y7" s="7"/>
      <c r="Z7" s="7"/>
      <c r="AA7" s="7"/>
      <c r="AB7" s="7"/>
      <c r="AC7" s="7"/>
      <c r="AD7" s="7"/>
      <c r="AE7" s="7"/>
      <c r="AF7" s="7"/>
      <c r="AG7" s="7"/>
      <c r="AH7" s="7"/>
    </row>
    <row r="8" spans="1:34" s="4" customFormat="1" ht="54.75" customHeight="1">
      <c r="A8" s="207">
        <v>44</v>
      </c>
      <c r="B8" s="85" t="s">
        <v>72</v>
      </c>
      <c r="C8" s="5" t="s">
        <v>76</v>
      </c>
      <c r="D8" s="118" t="s">
        <v>1523</v>
      </c>
      <c r="E8" s="8">
        <v>0.2</v>
      </c>
      <c r="F8" s="8"/>
      <c r="G8" s="9">
        <v>38589</v>
      </c>
      <c r="H8" s="9">
        <v>7032.88</v>
      </c>
      <c r="I8" s="8"/>
      <c r="J8" s="8" t="s">
        <v>812</v>
      </c>
      <c r="K8" s="5" t="s">
        <v>397</v>
      </c>
      <c r="L8" s="113" t="s">
        <v>1286</v>
      </c>
      <c r="M8" s="5" t="s">
        <v>397</v>
      </c>
      <c r="N8" s="8" t="s">
        <v>19</v>
      </c>
      <c r="O8" s="8" t="s">
        <v>103</v>
      </c>
      <c r="P8" s="8" t="s">
        <v>104</v>
      </c>
      <c r="Q8" s="8" t="s">
        <v>105</v>
      </c>
      <c r="R8" s="8"/>
      <c r="S8" s="7"/>
      <c r="T8" s="7"/>
      <c r="U8" s="7"/>
      <c r="V8" s="7"/>
      <c r="W8" s="7"/>
      <c r="X8" s="7"/>
      <c r="Y8" s="7"/>
      <c r="Z8" s="7"/>
      <c r="AA8" s="7"/>
      <c r="AB8" s="7"/>
      <c r="AC8" s="7"/>
      <c r="AD8" s="7"/>
      <c r="AE8" s="7"/>
      <c r="AF8" s="7"/>
      <c r="AG8" s="7"/>
      <c r="AH8" s="7"/>
    </row>
    <row r="9" spans="1:34" s="4" customFormat="1" ht="49.5" customHeight="1">
      <c r="A9" s="206">
        <v>45</v>
      </c>
      <c r="B9" s="85" t="s">
        <v>72</v>
      </c>
      <c r="C9" s="5" t="s">
        <v>77</v>
      </c>
      <c r="D9" s="91" t="s">
        <v>1524</v>
      </c>
      <c r="E9" s="8">
        <v>0.2</v>
      </c>
      <c r="F9" s="8"/>
      <c r="G9" s="9">
        <v>39968</v>
      </c>
      <c r="H9" s="9">
        <v>5683.76</v>
      </c>
      <c r="I9" s="8"/>
      <c r="J9" s="8" t="s">
        <v>812</v>
      </c>
      <c r="K9" s="5" t="s">
        <v>397</v>
      </c>
      <c r="L9" s="113" t="s">
        <v>1284</v>
      </c>
      <c r="M9" s="5" t="s">
        <v>397</v>
      </c>
      <c r="N9" s="8" t="s">
        <v>19</v>
      </c>
      <c r="O9" s="8" t="s">
        <v>103</v>
      </c>
      <c r="P9" s="8" t="s">
        <v>104</v>
      </c>
      <c r="Q9" s="8" t="s">
        <v>105</v>
      </c>
      <c r="R9" s="8"/>
      <c r="S9" s="7"/>
      <c r="T9" s="7"/>
      <c r="U9" s="7"/>
      <c r="V9" s="7"/>
      <c r="W9" s="7"/>
      <c r="X9" s="7"/>
      <c r="Y9" s="7"/>
      <c r="Z9" s="7"/>
      <c r="AA9" s="7"/>
      <c r="AB9" s="7"/>
      <c r="AC9" s="7"/>
      <c r="AD9" s="7"/>
      <c r="AE9" s="7"/>
      <c r="AF9" s="7"/>
      <c r="AG9" s="7"/>
      <c r="AH9" s="7"/>
    </row>
    <row r="10" spans="1:34" s="4" customFormat="1" ht="51">
      <c r="A10" s="207">
        <v>46</v>
      </c>
      <c r="B10" s="85" t="s">
        <v>72</v>
      </c>
      <c r="C10" s="5" t="s">
        <v>80</v>
      </c>
      <c r="D10" s="23" t="s">
        <v>478</v>
      </c>
      <c r="E10" s="8">
        <v>0.2</v>
      </c>
      <c r="F10" s="8"/>
      <c r="G10" s="9">
        <v>39589</v>
      </c>
      <c r="H10" s="9">
        <v>13227.2</v>
      </c>
      <c r="I10" s="19">
        <v>4673.53</v>
      </c>
      <c r="J10" s="8" t="s">
        <v>812</v>
      </c>
      <c r="K10" s="5" t="s">
        <v>397</v>
      </c>
      <c r="L10" s="113" t="s">
        <v>1277</v>
      </c>
      <c r="M10" s="5" t="s">
        <v>397</v>
      </c>
      <c r="N10" s="8" t="s">
        <v>19</v>
      </c>
      <c r="O10" s="8" t="s">
        <v>103</v>
      </c>
      <c r="P10" s="8" t="s">
        <v>104</v>
      </c>
      <c r="Q10" s="8" t="s">
        <v>105</v>
      </c>
      <c r="R10" s="8"/>
      <c r="S10" s="7"/>
      <c r="T10" s="7"/>
      <c r="U10" s="7"/>
      <c r="V10" s="7"/>
      <c r="W10" s="7"/>
      <c r="X10" s="7"/>
      <c r="Y10" s="7"/>
      <c r="Z10" s="7"/>
      <c r="AA10" s="7"/>
      <c r="AB10" s="7"/>
      <c r="AC10" s="7"/>
      <c r="AD10" s="7"/>
      <c r="AE10" s="7"/>
      <c r="AF10" s="7"/>
      <c r="AG10" s="7"/>
      <c r="AH10" s="7"/>
    </row>
    <row r="11" spans="1:34" s="4" customFormat="1" ht="51">
      <c r="A11" s="206">
        <v>47</v>
      </c>
      <c r="B11" s="85" t="s">
        <v>72</v>
      </c>
      <c r="C11" s="5" t="s">
        <v>81</v>
      </c>
      <c r="D11" s="92" t="s">
        <v>1525</v>
      </c>
      <c r="E11" s="8">
        <v>1.3</v>
      </c>
      <c r="F11" s="8"/>
      <c r="G11" s="9">
        <v>38345</v>
      </c>
      <c r="H11" s="9">
        <v>8521.08</v>
      </c>
      <c r="I11" s="8"/>
      <c r="J11" s="8" t="s">
        <v>812</v>
      </c>
      <c r="K11" s="5" t="s">
        <v>397</v>
      </c>
      <c r="L11" s="113" t="s">
        <v>1293</v>
      </c>
      <c r="M11" s="5" t="s">
        <v>397</v>
      </c>
      <c r="N11" s="8" t="s">
        <v>19</v>
      </c>
      <c r="O11" s="8" t="s">
        <v>103</v>
      </c>
      <c r="P11" s="8" t="s">
        <v>104</v>
      </c>
      <c r="Q11" s="8" t="s">
        <v>105</v>
      </c>
      <c r="R11" s="8"/>
      <c r="S11" s="7"/>
      <c r="T11" s="7"/>
      <c r="U11" s="7"/>
      <c r="V11" s="7"/>
      <c r="W11" s="7"/>
      <c r="X11" s="7"/>
      <c r="Y11" s="7"/>
      <c r="Z11" s="7"/>
      <c r="AA11" s="7"/>
      <c r="AB11" s="7"/>
      <c r="AC11" s="7"/>
      <c r="AD11" s="7"/>
      <c r="AE11" s="7"/>
      <c r="AF11" s="7"/>
      <c r="AG11" s="7"/>
      <c r="AH11" s="7"/>
    </row>
    <row r="12" spans="1:34" s="4" customFormat="1" ht="51">
      <c r="A12" s="207">
        <v>48</v>
      </c>
      <c r="B12" s="85" t="s">
        <v>72</v>
      </c>
      <c r="C12" s="5" t="s">
        <v>82</v>
      </c>
      <c r="D12" s="118" t="s">
        <v>1526</v>
      </c>
      <c r="E12" s="8">
        <v>0.2</v>
      </c>
      <c r="F12" s="8"/>
      <c r="G12" s="9">
        <v>38589</v>
      </c>
      <c r="H12" s="9">
        <v>5654.4</v>
      </c>
      <c r="I12" s="8"/>
      <c r="J12" s="8" t="s">
        <v>812</v>
      </c>
      <c r="K12" s="5" t="s">
        <v>397</v>
      </c>
      <c r="L12" s="113" t="s">
        <v>1281</v>
      </c>
      <c r="M12" s="5" t="s">
        <v>397</v>
      </c>
      <c r="N12" s="8" t="s">
        <v>19</v>
      </c>
      <c r="O12" s="8" t="s">
        <v>103</v>
      </c>
      <c r="P12" s="8" t="s">
        <v>104</v>
      </c>
      <c r="Q12" s="8" t="s">
        <v>105</v>
      </c>
      <c r="R12" s="8"/>
      <c r="S12" s="7"/>
      <c r="T12" s="7"/>
      <c r="U12" s="7"/>
      <c r="V12" s="7"/>
      <c r="W12" s="7"/>
      <c r="X12" s="7"/>
      <c r="Y12" s="7"/>
      <c r="Z12" s="7"/>
      <c r="AA12" s="7"/>
      <c r="AB12" s="7"/>
      <c r="AC12" s="7"/>
      <c r="AD12" s="7"/>
      <c r="AE12" s="7"/>
      <c r="AF12" s="7"/>
      <c r="AG12" s="7"/>
      <c r="AH12" s="7"/>
    </row>
    <row r="13" spans="1:34" s="4" customFormat="1" ht="51">
      <c r="A13" s="206">
        <v>49</v>
      </c>
      <c r="B13" s="85" t="s">
        <v>72</v>
      </c>
      <c r="C13" s="5" t="s">
        <v>83</v>
      </c>
      <c r="D13" s="119" t="s">
        <v>1527</v>
      </c>
      <c r="E13" s="8">
        <v>1</v>
      </c>
      <c r="F13" s="8"/>
      <c r="G13" s="9">
        <v>38589</v>
      </c>
      <c r="H13" s="9">
        <v>6645.87</v>
      </c>
      <c r="I13" s="8"/>
      <c r="J13" s="8" t="s">
        <v>812</v>
      </c>
      <c r="K13" s="5" t="s">
        <v>397</v>
      </c>
      <c r="L13" s="113" t="s">
        <v>1291</v>
      </c>
      <c r="M13" s="5" t="s">
        <v>397</v>
      </c>
      <c r="N13" s="8" t="s">
        <v>19</v>
      </c>
      <c r="O13" s="8" t="s">
        <v>103</v>
      </c>
      <c r="P13" s="8" t="s">
        <v>104</v>
      </c>
      <c r="Q13" s="8" t="s">
        <v>105</v>
      </c>
      <c r="R13" s="8"/>
      <c r="S13" s="7"/>
      <c r="T13" s="7"/>
      <c r="U13" s="7"/>
      <c r="V13" s="7"/>
      <c r="W13" s="7"/>
      <c r="X13" s="7"/>
      <c r="Y13" s="7"/>
      <c r="Z13" s="7"/>
      <c r="AA13" s="7"/>
      <c r="AB13" s="7"/>
      <c r="AC13" s="7"/>
      <c r="AD13" s="7"/>
      <c r="AE13" s="7"/>
      <c r="AF13" s="7"/>
      <c r="AG13" s="7"/>
      <c r="AH13" s="7"/>
    </row>
    <row r="14" spans="1:34" s="4" customFormat="1" ht="51">
      <c r="A14" s="207">
        <v>50</v>
      </c>
      <c r="B14" s="85" t="s">
        <v>72</v>
      </c>
      <c r="C14" s="5" t="s">
        <v>84</v>
      </c>
      <c r="D14" s="21" t="s">
        <v>479</v>
      </c>
      <c r="E14" s="8">
        <v>0.7</v>
      </c>
      <c r="F14" s="8"/>
      <c r="G14" s="9">
        <v>38589</v>
      </c>
      <c r="H14" s="9">
        <v>2786.97</v>
      </c>
      <c r="I14" s="21">
        <v>10899.8</v>
      </c>
      <c r="J14" s="8" t="s">
        <v>812</v>
      </c>
      <c r="K14" s="5" t="s">
        <v>397</v>
      </c>
      <c r="L14" s="113" t="s">
        <v>1289</v>
      </c>
      <c r="M14" s="5" t="s">
        <v>397</v>
      </c>
      <c r="N14" s="8" t="s">
        <v>19</v>
      </c>
      <c r="O14" s="8" t="s">
        <v>103</v>
      </c>
      <c r="P14" s="8" t="s">
        <v>104</v>
      </c>
      <c r="Q14" s="8" t="s">
        <v>105</v>
      </c>
      <c r="R14" s="8"/>
      <c r="S14" s="7"/>
      <c r="T14" s="7"/>
      <c r="U14" s="7"/>
      <c r="V14" s="7"/>
      <c r="W14" s="7"/>
      <c r="X14" s="7"/>
      <c r="Y14" s="7"/>
      <c r="Z14" s="7"/>
      <c r="AA14" s="7"/>
      <c r="AB14" s="7"/>
      <c r="AC14" s="7"/>
      <c r="AD14" s="7"/>
      <c r="AE14" s="7"/>
      <c r="AF14" s="7"/>
      <c r="AG14" s="7"/>
      <c r="AH14" s="7"/>
    </row>
    <row r="15" spans="1:34" s="4" customFormat="1" ht="51">
      <c r="A15" s="206">
        <v>51</v>
      </c>
      <c r="B15" s="85" t="s">
        <v>72</v>
      </c>
      <c r="C15" s="5" t="s">
        <v>85</v>
      </c>
      <c r="D15" s="20" t="s">
        <v>480</v>
      </c>
      <c r="E15" s="8">
        <v>0.2</v>
      </c>
      <c r="F15" s="8"/>
      <c r="G15" s="9">
        <v>38589</v>
      </c>
      <c r="H15" s="9">
        <v>10120.799999999999</v>
      </c>
      <c r="I15" s="21">
        <v>5657.43</v>
      </c>
      <c r="J15" s="8" t="s">
        <v>812</v>
      </c>
      <c r="K15" s="5" t="s">
        <v>397</v>
      </c>
      <c r="L15" s="113" t="s">
        <v>1290</v>
      </c>
      <c r="M15" s="5" t="s">
        <v>397</v>
      </c>
      <c r="N15" s="8" t="s">
        <v>19</v>
      </c>
      <c r="O15" s="8" t="s">
        <v>103</v>
      </c>
      <c r="P15" s="8" t="s">
        <v>104</v>
      </c>
      <c r="Q15" s="8" t="s">
        <v>105</v>
      </c>
      <c r="R15" s="8"/>
      <c r="S15" s="7"/>
      <c r="T15" s="7"/>
      <c r="U15" s="7"/>
      <c r="V15" s="7"/>
      <c r="W15" s="7"/>
      <c r="X15" s="7"/>
      <c r="Y15" s="7"/>
      <c r="Z15" s="7"/>
      <c r="AA15" s="7"/>
      <c r="AB15" s="7"/>
      <c r="AC15" s="7"/>
      <c r="AD15" s="7"/>
      <c r="AE15" s="7"/>
      <c r="AF15" s="7"/>
      <c r="AG15" s="7"/>
      <c r="AH15" s="7"/>
    </row>
    <row r="16" spans="1:34" s="4" customFormat="1" ht="51">
      <c r="A16" s="207">
        <v>52</v>
      </c>
      <c r="B16" s="85" t="s">
        <v>72</v>
      </c>
      <c r="C16" s="5" t="s">
        <v>86</v>
      </c>
      <c r="D16" s="48" t="s">
        <v>1528</v>
      </c>
      <c r="E16" s="211">
        <v>0.6</v>
      </c>
      <c r="F16" s="8"/>
      <c r="G16" s="9">
        <v>38589</v>
      </c>
      <c r="H16" s="9">
        <v>4716.42</v>
      </c>
      <c r="I16" s="8"/>
      <c r="J16" s="8" t="s">
        <v>812</v>
      </c>
      <c r="K16" s="5" t="s">
        <v>397</v>
      </c>
      <c r="L16" s="113" t="s">
        <v>1292</v>
      </c>
      <c r="M16" s="5" t="s">
        <v>397</v>
      </c>
      <c r="N16" s="8" t="s">
        <v>19</v>
      </c>
      <c r="O16" s="8" t="s">
        <v>103</v>
      </c>
      <c r="P16" s="8" t="s">
        <v>104</v>
      </c>
      <c r="Q16" s="8" t="s">
        <v>105</v>
      </c>
      <c r="R16" s="8"/>
      <c r="S16" s="7"/>
      <c r="T16" s="7"/>
      <c r="U16" s="7"/>
      <c r="V16" s="7"/>
      <c r="W16" s="7"/>
      <c r="X16" s="7"/>
      <c r="Y16" s="7"/>
      <c r="Z16" s="7"/>
      <c r="AA16" s="7"/>
      <c r="AB16" s="7"/>
      <c r="AC16" s="7"/>
      <c r="AD16" s="7"/>
      <c r="AE16" s="7"/>
      <c r="AF16" s="7"/>
      <c r="AG16" s="7"/>
      <c r="AH16" s="7"/>
    </row>
    <row r="17" spans="1:34" s="4" customFormat="1" ht="51">
      <c r="A17" s="206">
        <v>53</v>
      </c>
      <c r="B17" s="85" t="s">
        <v>72</v>
      </c>
      <c r="C17" s="5" t="s">
        <v>87</v>
      </c>
      <c r="D17" s="21" t="s">
        <v>481</v>
      </c>
      <c r="E17" s="8">
        <v>0.5</v>
      </c>
      <c r="F17" s="8"/>
      <c r="G17" s="9">
        <v>39968</v>
      </c>
      <c r="H17" s="19">
        <v>5686.56</v>
      </c>
      <c r="I17" s="8"/>
      <c r="J17" s="8" t="s">
        <v>812</v>
      </c>
      <c r="K17" s="5" t="s">
        <v>397</v>
      </c>
      <c r="L17" s="113" t="s">
        <v>1295</v>
      </c>
      <c r="M17" s="5" t="s">
        <v>397</v>
      </c>
      <c r="N17" s="8" t="s">
        <v>19</v>
      </c>
      <c r="O17" s="8" t="s">
        <v>103</v>
      </c>
      <c r="P17" s="8" t="s">
        <v>104</v>
      </c>
      <c r="Q17" s="8" t="s">
        <v>105</v>
      </c>
      <c r="R17" s="8"/>
      <c r="S17" s="7"/>
      <c r="T17" s="7"/>
      <c r="U17" s="7"/>
      <c r="V17" s="7"/>
      <c r="W17" s="7"/>
      <c r="X17" s="7"/>
      <c r="Y17" s="7"/>
      <c r="Z17" s="7"/>
      <c r="AA17" s="7"/>
      <c r="AB17" s="7"/>
      <c r="AC17" s="7"/>
      <c r="AD17" s="7"/>
      <c r="AE17" s="7"/>
      <c r="AF17" s="7"/>
      <c r="AG17" s="7"/>
      <c r="AH17" s="7"/>
    </row>
    <row r="18" spans="1:34" s="4" customFormat="1" ht="51">
      <c r="A18" s="207">
        <v>54</v>
      </c>
      <c r="B18" s="85" t="s">
        <v>72</v>
      </c>
      <c r="C18" s="5" t="s">
        <v>88</v>
      </c>
      <c r="D18" s="118" t="s">
        <v>1529</v>
      </c>
      <c r="E18" s="8">
        <v>0.1</v>
      </c>
      <c r="F18" s="8"/>
      <c r="G18" s="9">
        <v>38589</v>
      </c>
      <c r="H18" s="9">
        <v>2402.6</v>
      </c>
      <c r="I18" s="8"/>
      <c r="J18" s="8" t="s">
        <v>812</v>
      </c>
      <c r="K18" s="5" t="s">
        <v>397</v>
      </c>
      <c r="L18" s="113" t="s">
        <v>1283</v>
      </c>
      <c r="M18" s="5" t="s">
        <v>397</v>
      </c>
      <c r="N18" s="8" t="s">
        <v>19</v>
      </c>
      <c r="O18" s="8" t="s">
        <v>103</v>
      </c>
      <c r="P18" s="8" t="s">
        <v>104</v>
      </c>
      <c r="Q18" s="8" t="s">
        <v>105</v>
      </c>
      <c r="R18" s="8"/>
      <c r="S18" s="7"/>
      <c r="T18" s="7"/>
      <c r="U18" s="7"/>
      <c r="V18" s="7"/>
      <c r="W18" s="7"/>
      <c r="X18" s="7"/>
      <c r="Y18" s="7"/>
      <c r="Z18" s="7"/>
      <c r="AA18" s="7"/>
      <c r="AB18" s="7"/>
      <c r="AC18" s="7"/>
      <c r="AD18" s="7"/>
      <c r="AE18" s="7"/>
      <c r="AF18" s="7"/>
      <c r="AG18" s="7"/>
      <c r="AH18" s="7"/>
    </row>
    <row r="19" spans="1:34" s="4" customFormat="1" ht="51">
      <c r="A19" s="206">
        <v>55</v>
      </c>
      <c r="B19" s="85" t="s">
        <v>72</v>
      </c>
      <c r="C19" s="5" t="s">
        <v>89</v>
      </c>
      <c r="D19" s="23" t="s">
        <v>482</v>
      </c>
      <c r="E19" s="31">
        <v>0.4</v>
      </c>
      <c r="F19" s="8"/>
      <c r="G19" s="9">
        <v>38589</v>
      </c>
      <c r="H19" s="9">
        <v>7032.88</v>
      </c>
      <c r="I19" s="19">
        <v>6641.33</v>
      </c>
      <c r="J19" s="8" t="s">
        <v>812</v>
      </c>
      <c r="K19" s="5" t="s">
        <v>397</v>
      </c>
      <c r="L19" s="113" t="s">
        <v>1280</v>
      </c>
      <c r="M19" s="5" t="s">
        <v>397</v>
      </c>
      <c r="N19" s="8" t="s">
        <v>19</v>
      </c>
      <c r="O19" s="8" t="s">
        <v>103</v>
      </c>
      <c r="P19" s="8" t="s">
        <v>104</v>
      </c>
      <c r="Q19" s="8" t="s">
        <v>105</v>
      </c>
      <c r="R19" s="8"/>
      <c r="S19" s="7"/>
      <c r="T19" s="7"/>
      <c r="U19" s="7"/>
      <c r="V19" s="7"/>
      <c r="W19" s="7"/>
      <c r="X19" s="7"/>
      <c r="Y19" s="7"/>
      <c r="Z19" s="7"/>
      <c r="AA19" s="7"/>
      <c r="AB19" s="7"/>
      <c r="AC19" s="7"/>
      <c r="AD19" s="7"/>
      <c r="AE19" s="7"/>
      <c r="AF19" s="7"/>
      <c r="AG19" s="7"/>
      <c r="AH19" s="7"/>
    </row>
    <row r="20" spans="1:34" s="4" customFormat="1" ht="51">
      <c r="A20" s="207">
        <v>56</v>
      </c>
      <c r="B20" s="85" t="s">
        <v>72</v>
      </c>
      <c r="C20" s="5" t="s">
        <v>90</v>
      </c>
      <c r="D20" s="48" t="s">
        <v>1530</v>
      </c>
      <c r="E20" s="40">
        <v>6</v>
      </c>
      <c r="F20" s="8"/>
      <c r="G20" s="9">
        <v>55173</v>
      </c>
      <c r="H20" s="9">
        <v>17773.98</v>
      </c>
      <c r="I20" s="8"/>
      <c r="J20" s="8" t="s">
        <v>812</v>
      </c>
      <c r="K20" s="5" t="s">
        <v>397</v>
      </c>
      <c r="L20" s="113" t="s">
        <v>1288</v>
      </c>
      <c r="M20" s="5" t="s">
        <v>397</v>
      </c>
      <c r="N20" s="8" t="s">
        <v>19</v>
      </c>
      <c r="O20" s="8" t="s">
        <v>103</v>
      </c>
      <c r="P20" s="8" t="s">
        <v>104</v>
      </c>
      <c r="Q20" s="8" t="s">
        <v>105</v>
      </c>
      <c r="R20" s="8"/>
      <c r="S20" s="7"/>
      <c r="T20" s="7"/>
      <c r="U20" s="7"/>
      <c r="V20" s="7"/>
      <c r="W20" s="7"/>
      <c r="X20" s="7"/>
      <c r="Y20" s="7"/>
      <c r="Z20" s="7"/>
      <c r="AA20" s="7"/>
      <c r="AB20" s="7"/>
      <c r="AC20" s="7"/>
      <c r="AD20" s="7"/>
      <c r="AE20" s="7"/>
      <c r="AF20" s="7"/>
      <c r="AG20" s="7"/>
      <c r="AH20" s="7"/>
    </row>
    <row r="21" spans="1:34" s="4" customFormat="1" ht="51">
      <c r="A21" s="206">
        <v>57</v>
      </c>
      <c r="B21" s="85" t="s">
        <v>72</v>
      </c>
      <c r="C21" s="5" t="s">
        <v>91</v>
      </c>
      <c r="D21" s="21" t="s">
        <v>483</v>
      </c>
      <c r="E21" s="8">
        <v>0.9</v>
      </c>
      <c r="F21" s="8"/>
      <c r="G21" s="9">
        <v>38589</v>
      </c>
      <c r="H21" s="9">
        <v>4716.42</v>
      </c>
      <c r="I21" s="19">
        <v>6395.36</v>
      </c>
      <c r="J21" s="8" t="s">
        <v>812</v>
      </c>
      <c r="K21" s="5" t="s">
        <v>397</v>
      </c>
      <c r="L21" s="113" t="s">
        <v>1279</v>
      </c>
      <c r="M21" s="5" t="s">
        <v>397</v>
      </c>
      <c r="N21" s="8" t="s">
        <v>19</v>
      </c>
      <c r="O21" s="8" t="s">
        <v>103</v>
      </c>
      <c r="P21" s="8" t="s">
        <v>104</v>
      </c>
      <c r="Q21" s="8" t="s">
        <v>105</v>
      </c>
      <c r="R21" s="8"/>
      <c r="S21" s="7"/>
      <c r="T21" s="7"/>
      <c r="U21" s="7"/>
      <c r="V21" s="7"/>
      <c r="W21" s="7"/>
      <c r="X21" s="7"/>
      <c r="Y21" s="7"/>
      <c r="Z21" s="7"/>
      <c r="AA21" s="7"/>
      <c r="AB21" s="7"/>
      <c r="AC21" s="7"/>
      <c r="AD21" s="7"/>
      <c r="AE21" s="7"/>
      <c r="AF21" s="7"/>
      <c r="AG21" s="7"/>
      <c r="AH21" s="7"/>
    </row>
    <row r="22" spans="1:34" s="4" customFormat="1" ht="51">
      <c r="A22" s="207">
        <v>58</v>
      </c>
      <c r="B22" s="85" t="s">
        <v>72</v>
      </c>
      <c r="C22" s="5" t="s">
        <v>92</v>
      </c>
      <c r="D22" s="208" t="s">
        <v>1531</v>
      </c>
      <c r="E22" s="8">
        <v>0.1</v>
      </c>
      <c r="F22" s="8"/>
      <c r="G22" s="9">
        <v>39968</v>
      </c>
      <c r="H22" s="9">
        <v>5686.56</v>
      </c>
      <c r="I22" s="8"/>
      <c r="J22" s="8" t="s">
        <v>812</v>
      </c>
      <c r="K22" s="5" t="s">
        <v>397</v>
      </c>
      <c r="L22" s="113" t="s">
        <v>1294</v>
      </c>
      <c r="M22" s="5" t="s">
        <v>397</v>
      </c>
      <c r="N22" s="8" t="s">
        <v>19</v>
      </c>
      <c r="O22" s="8" t="s">
        <v>103</v>
      </c>
      <c r="P22" s="8" t="s">
        <v>104</v>
      </c>
      <c r="Q22" s="8" t="s">
        <v>105</v>
      </c>
      <c r="R22" s="8"/>
      <c r="S22" s="7"/>
      <c r="T22" s="7"/>
      <c r="U22" s="7"/>
      <c r="V22" s="7"/>
      <c r="W22" s="7"/>
      <c r="X22" s="7"/>
      <c r="Y22" s="7"/>
      <c r="Z22" s="7"/>
      <c r="AA22" s="7"/>
      <c r="AB22" s="7"/>
      <c r="AC22" s="7"/>
      <c r="AD22" s="7"/>
      <c r="AE22" s="7"/>
      <c r="AF22" s="7"/>
      <c r="AG22" s="7"/>
      <c r="AH22" s="7"/>
    </row>
    <row r="23" spans="1:34" s="4" customFormat="1" ht="51">
      <c r="A23" s="206">
        <v>59</v>
      </c>
      <c r="B23" s="85" t="s">
        <v>72</v>
      </c>
      <c r="C23" s="5" t="s">
        <v>93</v>
      </c>
      <c r="D23" s="208" t="s">
        <v>1532</v>
      </c>
      <c r="E23" s="8">
        <v>1.8</v>
      </c>
      <c r="F23" s="8"/>
      <c r="G23" s="9">
        <v>38589</v>
      </c>
      <c r="H23" s="9">
        <v>5490.36</v>
      </c>
      <c r="I23" s="8"/>
      <c r="J23" s="8" t="s">
        <v>812</v>
      </c>
      <c r="K23" s="5" t="s">
        <v>397</v>
      </c>
      <c r="L23" s="113" t="s">
        <v>1287</v>
      </c>
      <c r="M23" s="5" t="s">
        <v>397</v>
      </c>
      <c r="N23" s="8" t="s">
        <v>19</v>
      </c>
      <c r="O23" s="8" t="s">
        <v>103</v>
      </c>
      <c r="P23" s="8" t="s">
        <v>104</v>
      </c>
      <c r="Q23" s="8" t="s">
        <v>105</v>
      </c>
      <c r="R23" s="8"/>
      <c r="S23" s="7"/>
      <c r="T23" s="7"/>
      <c r="U23" s="7"/>
      <c r="V23" s="7"/>
      <c r="W23" s="7"/>
      <c r="X23" s="7"/>
      <c r="Y23" s="7"/>
      <c r="Z23" s="7"/>
      <c r="AA23" s="7"/>
      <c r="AB23" s="7"/>
      <c r="AC23" s="7"/>
      <c r="AD23" s="7"/>
      <c r="AE23" s="7"/>
      <c r="AF23" s="7"/>
      <c r="AG23" s="7"/>
      <c r="AH23" s="7"/>
    </row>
    <row r="24" spans="1:34" s="4" customFormat="1" ht="51">
      <c r="A24" s="207">
        <v>60</v>
      </c>
      <c r="B24" s="85" t="s">
        <v>72</v>
      </c>
      <c r="C24" s="5" t="s">
        <v>94</v>
      </c>
      <c r="D24" s="209" t="s">
        <v>484</v>
      </c>
      <c r="E24" s="8">
        <v>1.4</v>
      </c>
      <c r="F24" s="8"/>
      <c r="G24" s="9">
        <v>38589</v>
      </c>
      <c r="H24" s="9">
        <v>3560.83</v>
      </c>
      <c r="I24" s="19">
        <v>10899.8</v>
      </c>
      <c r="J24" s="8" t="s">
        <v>812</v>
      </c>
      <c r="K24" s="5" t="s">
        <v>397</v>
      </c>
      <c r="L24" s="113" t="s">
        <v>1278</v>
      </c>
      <c r="M24" s="5" t="s">
        <v>397</v>
      </c>
      <c r="N24" s="8" t="s">
        <v>19</v>
      </c>
      <c r="O24" s="8" t="s">
        <v>103</v>
      </c>
      <c r="P24" s="8" t="s">
        <v>104</v>
      </c>
      <c r="Q24" s="8" t="s">
        <v>105</v>
      </c>
      <c r="R24" s="8"/>
      <c r="S24" s="7"/>
      <c r="T24" s="7"/>
      <c r="U24" s="7"/>
      <c r="V24" s="7"/>
      <c r="W24" s="7"/>
      <c r="X24" s="7"/>
      <c r="Y24" s="7"/>
      <c r="Z24" s="7"/>
      <c r="AA24" s="7"/>
      <c r="AB24" s="7"/>
      <c r="AC24" s="7"/>
      <c r="AD24" s="7"/>
      <c r="AE24" s="7"/>
      <c r="AF24" s="7"/>
      <c r="AG24" s="7"/>
      <c r="AH24" s="7"/>
    </row>
    <row r="25" spans="1:34" s="4" customFormat="1" ht="51">
      <c r="A25" s="206">
        <v>61</v>
      </c>
      <c r="B25" s="85" t="s">
        <v>95</v>
      </c>
      <c r="C25" s="5" t="s">
        <v>96</v>
      </c>
      <c r="D25" s="210" t="s">
        <v>1533</v>
      </c>
      <c r="E25" s="8">
        <v>10.8</v>
      </c>
      <c r="F25" s="8"/>
      <c r="G25" s="9">
        <v>134481</v>
      </c>
      <c r="H25" s="9">
        <v>36608.730000000003</v>
      </c>
      <c r="I25" s="8"/>
      <c r="J25" s="8" t="s">
        <v>812</v>
      </c>
      <c r="K25" s="5" t="s">
        <v>397</v>
      </c>
      <c r="L25" s="113" t="s">
        <v>1298</v>
      </c>
      <c r="M25" s="5" t="s">
        <v>397</v>
      </c>
      <c r="N25" s="8" t="s">
        <v>19</v>
      </c>
      <c r="O25" s="8" t="s">
        <v>103</v>
      </c>
      <c r="P25" s="8" t="s">
        <v>104</v>
      </c>
      <c r="Q25" s="8" t="s">
        <v>105</v>
      </c>
      <c r="R25" s="8"/>
      <c r="S25" s="7"/>
      <c r="T25" s="7"/>
      <c r="U25" s="7"/>
      <c r="V25" s="7"/>
      <c r="W25" s="7"/>
      <c r="X25" s="7"/>
      <c r="Y25" s="7"/>
      <c r="Z25" s="7"/>
      <c r="AA25" s="7"/>
      <c r="AB25" s="7"/>
      <c r="AC25" s="7"/>
      <c r="AD25" s="7"/>
      <c r="AE25" s="7"/>
      <c r="AF25" s="7"/>
      <c r="AG25" s="7"/>
      <c r="AH25" s="7"/>
    </row>
    <row r="26" spans="1:34" s="4" customFormat="1" ht="51">
      <c r="A26" s="207">
        <v>62</v>
      </c>
      <c r="B26" s="85" t="s">
        <v>72</v>
      </c>
      <c r="C26" s="5" t="s">
        <v>97</v>
      </c>
      <c r="D26" s="208" t="s">
        <v>1534</v>
      </c>
      <c r="E26" s="8">
        <v>0.1</v>
      </c>
      <c r="F26" s="8"/>
      <c r="G26" s="9">
        <v>38589</v>
      </c>
      <c r="H26" s="9">
        <v>12434.22</v>
      </c>
      <c r="I26" s="8"/>
      <c r="J26" s="8" t="s">
        <v>812</v>
      </c>
      <c r="K26" s="5" t="s">
        <v>397</v>
      </c>
      <c r="L26" s="113" t="s">
        <v>1275</v>
      </c>
      <c r="M26" s="5" t="s">
        <v>397</v>
      </c>
      <c r="N26" s="8" t="s">
        <v>19</v>
      </c>
      <c r="O26" s="8" t="s">
        <v>103</v>
      </c>
      <c r="P26" s="8" t="s">
        <v>104</v>
      </c>
      <c r="Q26" s="8" t="s">
        <v>105</v>
      </c>
      <c r="R26" s="8"/>
      <c r="S26" s="7"/>
      <c r="T26" s="7"/>
      <c r="U26" s="7"/>
      <c r="V26" s="7"/>
      <c r="W26" s="7"/>
      <c r="X26" s="7"/>
      <c r="Y26" s="7"/>
      <c r="Z26" s="7"/>
      <c r="AA26" s="7"/>
      <c r="AB26" s="7"/>
      <c r="AC26" s="7"/>
      <c r="AD26" s="7"/>
      <c r="AE26" s="7"/>
      <c r="AF26" s="7"/>
      <c r="AG26" s="7"/>
      <c r="AH26" s="7"/>
    </row>
    <row r="27" spans="1:34" s="4" customFormat="1" ht="51">
      <c r="A27" s="206">
        <v>63</v>
      </c>
      <c r="B27" s="85" t="s">
        <v>95</v>
      </c>
      <c r="C27" s="5" t="s">
        <v>98</v>
      </c>
      <c r="D27" s="118" t="s">
        <v>1535</v>
      </c>
      <c r="E27" s="31">
        <v>18</v>
      </c>
      <c r="F27" s="8"/>
      <c r="G27" s="9">
        <v>178254</v>
      </c>
      <c r="H27" s="9">
        <v>57437.4</v>
      </c>
      <c r="I27" s="8"/>
      <c r="J27" s="8" t="s">
        <v>812</v>
      </c>
      <c r="K27" s="5" t="s">
        <v>397</v>
      </c>
      <c r="L27" s="113" t="s">
        <v>1296</v>
      </c>
      <c r="M27" s="5" t="s">
        <v>397</v>
      </c>
      <c r="N27" s="8" t="s">
        <v>19</v>
      </c>
      <c r="O27" s="8" t="s">
        <v>103</v>
      </c>
      <c r="P27" s="8" t="s">
        <v>104</v>
      </c>
      <c r="Q27" s="8" t="s">
        <v>105</v>
      </c>
      <c r="R27" s="8"/>
      <c r="S27" s="7"/>
      <c r="T27" s="7"/>
      <c r="U27" s="7"/>
      <c r="V27" s="7"/>
      <c r="W27" s="7"/>
      <c r="X27" s="7"/>
      <c r="Y27" s="7"/>
      <c r="Z27" s="7"/>
      <c r="AA27" s="7"/>
      <c r="AB27" s="7"/>
      <c r="AC27" s="7"/>
      <c r="AD27" s="7"/>
      <c r="AE27" s="7"/>
      <c r="AF27" s="7"/>
      <c r="AG27" s="7"/>
      <c r="AH27" s="7"/>
    </row>
    <row r="28" spans="1:34" s="4" customFormat="1" ht="51">
      <c r="A28" s="207">
        <v>64</v>
      </c>
      <c r="B28" s="85" t="s">
        <v>72</v>
      </c>
      <c r="C28" s="5" t="s">
        <v>102</v>
      </c>
      <c r="D28" s="48" t="s">
        <v>1536</v>
      </c>
      <c r="E28" s="40">
        <v>0.7</v>
      </c>
      <c r="F28" s="8"/>
      <c r="G28" s="9">
        <v>38345</v>
      </c>
      <c r="H28" s="9">
        <v>12355.58</v>
      </c>
      <c r="I28" s="8"/>
      <c r="J28" s="8" t="s">
        <v>812</v>
      </c>
      <c r="K28" s="5" t="s">
        <v>397</v>
      </c>
      <c r="L28" s="113" t="s">
        <v>1273</v>
      </c>
      <c r="M28" s="5" t="s">
        <v>397</v>
      </c>
      <c r="N28" s="8" t="s">
        <v>19</v>
      </c>
      <c r="O28" s="8" t="s">
        <v>103</v>
      </c>
      <c r="P28" s="8" t="s">
        <v>104</v>
      </c>
      <c r="Q28" s="8" t="s">
        <v>105</v>
      </c>
      <c r="R28" s="8"/>
      <c r="S28" s="7"/>
      <c r="T28" s="7"/>
      <c r="U28" s="7"/>
      <c r="V28" s="7"/>
      <c r="W28" s="7"/>
      <c r="X28" s="7"/>
      <c r="Y28" s="7"/>
      <c r="Z28" s="7"/>
      <c r="AA28" s="7"/>
      <c r="AB28" s="7"/>
      <c r="AC28" s="7"/>
      <c r="AD28" s="7"/>
      <c r="AE28" s="7"/>
      <c r="AF28" s="7"/>
      <c r="AG28" s="7"/>
      <c r="AH28" s="7"/>
    </row>
    <row r="29" spans="1:34" s="4" customFormat="1" ht="51">
      <c r="A29" s="206">
        <v>65</v>
      </c>
      <c r="B29" s="85" t="s">
        <v>72</v>
      </c>
      <c r="C29" s="5" t="s">
        <v>101</v>
      </c>
      <c r="D29" s="118" t="s">
        <v>1537</v>
      </c>
      <c r="E29" s="8">
        <v>0.7</v>
      </c>
      <c r="F29" s="8"/>
      <c r="G29" s="9">
        <v>38345</v>
      </c>
      <c r="H29" s="9"/>
      <c r="I29" s="8"/>
      <c r="J29" s="8" t="s">
        <v>812</v>
      </c>
      <c r="K29" s="5" t="s">
        <v>397</v>
      </c>
      <c r="L29" s="113" t="s">
        <v>1276</v>
      </c>
      <c r="M29" s="5" t="s">
        <v>397</v>
      </c>
      <c r="N29" s="8" t="s">
        <v>19</v>
      </c>
      <c r="O29" s="8" t="s">
        <v>103</v>
      </c>
      <c r="P29" s="8" t="s">
        <v>104</v>
      </c>
      <c r="Q29" s="8" t="s">
        <v>105</v>
      </c>
      <c r="R29" s="8"/>
      <c r="S29" s="7"/>
      <c r="T29" s="7"/>
      <c r="U29" s="7"/>
      <c r="V29" s="7"/>
      <c r="W29" s="7"/>
      <c r="X29" s="7"/>
      <c r="Y29" s="7"/>
      <c r="Z29" s="7"/>
      <c r="AA29" s="7"/>
      <c r="AB29" s="7"/>
      <c r="AC29" s="7"/>
      <c r="AD29" s="7"/>
      <c r="AE29" s="7"/>
      <c r="AF29" s="7"/>
      <c r="AG29" s="7"/>
      <c r="AH29" s="7"/>
    </row>
    <row r="30" spans="1:34" s="4" customFormat="1" ht="51">
      <c r="A30" s="207">
        <v>66</v>
      </c>
      <c r="B30" s="85" t="s">
        <v>95</v>
      </c>
      <c r="C30" s="5" t="s">
        <v>100</v>
      </c>
      <c r="D30" s="118" t="s">
        <v>1538</v>
      </c>
      <c r="E30" s="8">
        <v>15.8</v>
      </c>
      <c r="F30" s="8"/>
      <c r="G30" s="9">
        <v>213810</v>
      </c>
      <c r="H30" s="9"/>
      <c r="I30" s="8"/>
      <c r="J30" s="8" t="s">
        <v>812</v>
      </c>
      <c r="K30" s="5" t="s">
        <v>397</v>
      </c>
      <c r="L30" s="113" t="s">
        <v>1297</v>
      </c>
      <c r="M30" s="5" t="s">
        <v>397</v>
      </c>
      <c r="N30" s="8" t="s">
        <v>19</v>
      </c>
      <c r="O30" s="8" t="s">
        <v>103</v>
      </c>
      <c r="P30" s="8" t="s">
        <v>104</v>
      </c>
      <c r="Q30" s="8" t="s">
        <v>105</v>
      </c>
      <c r="R30" s="8"/>
      <c r="S30" s="7"/>
      <c r="T30" s="7"/>
      <c r="U30" s="7"/>
      <c r="V30" s="7"/>
      <c r="W30" s="7"/>
      <c r="X30" s="7"/>
      <c r="Y30" s="7"/>
      <c r="Z30" s="7"/>
      <c r="AA30" s="7"/>
      <c r="AB30" s="7"/>
      <c r="AC30" s="7"/>
      <c r="AD30" s="7"/>
      <c r="AE30" s="7"/>
      <c r="AF30" s="7"/>
      <c r="AG30" s="7"/>
      <c r="AH30" s="7"/>
    </row>
    <row r="31" spans="1:34" s="4" customFormat="1" ht="53.25" customHeight="1">
      <c r="A31" s="206">
        <v>67</v>
      </c>
      <c r="B31" s="85" t="s">
        <v>72</v>
      </c>
      <c r="C31" s="5" t="s">
        <v>99</v>
      </c>
      <c r="D31" s="48" t="s">
        <v>1539</v>
      </c>
      <c r="E31" s="8">
        <v>1</v>
      </c>
      <c r="F31" s="8"/>
      <c r="G31" s="9">
        <v>38589</v>
      </c>
      <c r="H31" s="9"/>
      <c r="I31" s="8"/>
      <c r="J31" s="8" t="s">
        <v>812</v>
      </c>
      <c r="K31" s="5" t="s">
        <v>397</v>
      </c>
      <c r="L31" s="113" t="s">
        <v>1285</v>
      </c>
      <c r="M31" s="5" t="s">
        <v>397</v>
      </c>
      <c r="N31" s="8" t="s">
        <v>19</v>
      </c>
      <c r="O31" s="8" t="s">
        <v>103</v>
      </c>
      <c r="P31" s="8" t="s">
        <v>104</v>
      </c>
      <c r="Q31" s="8" t="s">
        <v>105</v>
      </c>
      <c r="R31" s="8"/>
      <c r="S31" s="7"/>
      <c r="T31" s="7"/>
      <c r="U31" s="7"/>
      <c r="V31" s="7"/>
      <c r="W31" s="7"/>
      <c r="X31" s="7"/>
      <c r="Y31" s="7"/>
      <c r="Z31" s="7"/>
      <c r="AA31" s="7"/>
      <c r="AB31" s="7"/>
      <c r="AC31" s="7"/>
      <c r="AD31" s="7"/>
      <c r="AE31" s="7"/>
      <c r="AF31" s="7"/>
      <c r="AG31" s="7"/>
      <c r="AH31" s="7"/>
    </row>
  </sheetData>
  <mergeCells count="15">
    <mergeCell ref="M1:M2"/>
    <mergeCell ref="N1:N2"/>
    <mergeCell ref="O1:R1"/>
    <mergeCell ref="G1:G2"/>
    <mergeCell ref="H1:H2"/>
    <mergeCell ref="I1:I2"/>
    <mergeCell ref="J1:J2"/>
    <mergeCell ref="K1:K2"/>
    <mergeCell ref="L1:L2"/>
    <mergeCell ref="F1:F2"/>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77" orientation="landscape" verticalDpi="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dimension ref="A1:V210"/>
  <sheetViews>
    <sheetView workbookViewId="0">
      <selection activeCell="F52" sqref="F52"/>
    </sheetView>
  </sheetViews>
  <sheetFormatPr defaultRowHeight="62.25" customHeight="1"/>
  <cols>
    <col min="1" max="1" width="6.28515625" style="432" customWidth="1"/>
    <col min="2" max="2" width="23.28515625" style="91" customWidth="1"/>
    <col min="3" max="3" width="22.85546875" style="91" customWidth="1"/>
    <col min="4" max="4" width="29.85546875" style="432" customWidth="1"/>
    <col min="5" max="5" width="12.42578125" style="432" customWidth="1"/>
    <col min="6" max="6" width="37.42578125" style="432" customWidth="1"/>
    <col min="7" max="7" width="22.42578125" style="432" customWidth="1"/>
    <col min="8" max="8" width="9.140625" style="432"/>
    <col min="9" max="9" width="12.5703125" style="432" customWidth="1"/>
    <col min="10" max="11" width="9.140625" style="432"/>
    <col min="12" max="12" width="22.7109375" style="432" customWidth="1"/>
    <col min="13" max="14" width="9.140625" style="432"/>
    <col min="15" max="15" width="16.5703125" style="432" customWidth="1"/>
    <col min="16" max="16384" width="9.140625" style="432"/>
  </cols>
  <sheetData>
    <row r="1" spans="1:22" ht="77.25" customHeight="1">
      <c r="A1" s="434" t="s">
        <v>2841</v>
      </c>
      <c r="B1" s="456" t="s">
        <v>2842</v>
      </c>
      <c r="C1" s="459" t="s">
        <v>2843</v>
      </c>
      <c r="D1" s="433" t="s">
        <v>2844</v>
      </c>
      <c r="E1" s="433" t="s">
        <v>2846</v>
      </c>
      <c r="F1" s="433" t="s">
        <v>2845</v>
      </c>
    </row>
    <row r="2" spans="1:22" s="435" customFormat="1" ht="63" customHeight="1">
      <c r="A2" s="321">
        <v>1</v>
      </c>
      <c r="B2" s="358" t="s">
        <v>2157</v>
      </c>
      <c r="C2" s="321" t="s">
        <v>2847</v>
      </c>
      <c r="D2" s="321" t="s">
        <v>2156</v>
      </c>
      <c r="E2" s="321">
        <v>27143</v>
      </c>
      <c r="F2" s="428" t="s">
        <v>2849</v>
      </c>
    </row>
    <row r="3" spans="1:22" s="435" customFormat="1" ht="78" customHeight="1">
      <c r="A3" s="321">
        <v>2</v>
      </c>
      <c r="B3" s="404" t="s">
        <v>2723</v>
      </c>
      <c r="C3" s="321" t="s">
        <v>2847</v>
      </c>
      <c r="D3" s="321" t="s">
        <v>2722</v>
      </c>
      <c r="E3" s="371">
        <v>60433</v>
      </c>
      <c r="F3" s="428" t="s">
        <v>2849</v>
      </c>
    </row>
    <row r="4" spans="1:22" s="435" customFormat="1" ht="59.25" customHeight="1">
      <c r="A4" s="321">
        <v>3</v>
      </c>
      <c r="B4" s="404" t="s">
        <v>819</v>
      </c>
      <c r="C4" s="321" t="s">
        <v>2847</v>
      </c>
      <c r="D4" s="321" t="s">
        <v>782</v>
      </c>
      <c r="E4" s="321">
        <v>35923.199999999997</v>
      </c>
      <c r="F4" s="428" t="s">
        <v>2849</v>
      </c>
    </row>
    <row r="5" spans="1:22" s="435" customFormat="1" ht="66.75" customHeight="1">
      <c r="A5" s="321">
        <v>4</v>
      </c>
      <c r="B5" s="321" t="s">
        <v>2174</v>
      </c>
      <c r="C5" s="321" t="s">
        <v>2847</v>
      </c>
      <c r="D5" s="321" t="s">
        <v>2173</v>
      </c>
      <c r="E5" s="431">
        <v>922887</v>
      </c>
      <c r="F5" s="428" t="s">
        <v>2849</v>
      </c>
    </row>
    <row r="6" spans="1:22" s="435" customFormat="1" ht="63.75" customHeight="1">
      <c r="A6" s="321">
        <v>5</v>
      </c>
      <c r="B6" s="404" t="s">
        <v>818</v>
      </c>
      <c r="C6" s="321" t="s">
        <v>2847</v>
      </c>
      <c r="D6" s="321" t="s">
        <v>784</v>
      </c>
      <c r="E6" s="321">
        <v>8444</v>
      </c>
      <c r="F6" s="428" t="s">
        <v>2849</v>
      </c>
    </row>
    <row r="7" spans="1:22" s="436" customFormat="1" ht="68.25" customHeight="1">
      <c r="A7" s="321">
        <v>6</v>
      </c>
      <c r="B7" s="358" t="s">
        <v>817</v>
      </c>
      <c r="C7" s="321" t="s">
        <v>2847</v>
      </c>
      <c r="D7" s="321" t="s">
        <v>767</v>
      </c>
      <c r="E7" s="321">
        <v>9018.2999999999993</v>
      </c>
      <c r="F7" s="428" t="s">
        <v>2849</v>
      </c>
      <c r="G7" s="435"/>
      <c r="H7" s="435"/>
      <c r="I7" s="435"/>
      <c r="J7" s="435"/>
      <c r="K7" s="435"/>
      <c r="L7" s="435"/>
      <c r="M7" s="435"/>
      <c r="N7" s="435"/>
      <c r="O7" s="435"/>
      <c r="P7" s="435"/>
      <c r="Q7" s="435"/>
      <c r="R7" s="435"/>
      <c r="S7" s="435"/>
      <c r="T7" s="435"/>
      <c r="U7" s="435"/>
      <c r="V7" s="435"/>
    </row>
    <row r="8" spans="1:22" s="436" customFormat="1" ht="82.5" customHeight="1">
      <c r="A8" s="321">
        <v>7</v>
      </c>
      <c r="B8" s="358" t="s">
        <v>870</v>
      </c>
      <c r="C8" s="321" t="s">
        <v>2847</v>
      </c>
      <c r="D8" s="321" t="s">
        <v>869</v>
      </c>
      <c r="E8" s="321">
        <v>88754</v>
      </c>
      <c r="F8" s="428" t="s">
        <v>2849</v>
      </c>
      <c r="G8" s="435"/>
      <c r="H8" s="435"/>
      <c r="I8" s="435"/>
      <c r="J8" s="435"/>
      <c r="K8" s="435"/>
      <c r="L8" s="435"/>
      <c r="M8" s="435"/>
      <c r="N8" s="435"/>
      <c r="O8" s="435"/>
      <c r="P8" s="435"/>
      <c r="Q8" s="435"/>
      <c r="R8" s="435"/>
      <c r="S8" s="435"/>
      <c r="T8" s="435"/>
      <c r="U8" s="435"/>
      <c r="V8" s="435"/>
    </row>
    <row r="9" spans="1:22" s="436" customFormat="1" ht="70.5" customHeight="1">
      <c r="A9" s="321">
        <v>8</v>
      </c>
      <c r="B9" s="358" t="s">
        <v>872</v>
      </c>
      <c r="C9" s="321" t="s">
        <v>2847</v>
      </c>
      <c r="D9" s="321" t="s">
        <v>871</v>
      </c>
      <c r="E9" s="321">
        <v>65686</v>
      </c>
      <c r="F9" s="428" t="s">
        <v>2849</v>
      </c>
      <c r="G9" s="435"/>
      <c r="H9" s="435"/>
      <c r="I9" s="435"/>
      <c r="J9" s="435"/>
      <c r="K9" s="435"/>
      <c r="L9" s="435"/>
      <c r="M9" s="435"/>
      <c r="N9" s="435"/>
      <c r="O9" s="435"/>
      <c r="P9" s="435"/>
      <c r="Q9" s="435"/>
      <c r="R9" s="435"/>
      <c r="S9" s="435"/>
      <c r="T9" s="435"/>
      <c r="U9" s="435"/>
      <c r="V9" s="435"/>
    </row>
    <row r="10" spans="1:22" s="436" customFormat="1" ht="60" customHeight="1">
      <c r="A10" s="321">
        <v>9</v>
      </c>
      <c r="B10" s="358" t="s">
        <v>874</v>
      </c>
      <c r="C10" s="321" t="s">
        <v>2847</v>
      </c>
      <c r="D10" s="321" t="s">
        <v>873</v>
      </c>
      <c r="E10" s="321">
        <v>194070.62</v>
      </c>
      <c r="F10" s="428" t="s">
        <v>2849</v>
      </c>
      <c r="G10" s="435"/>
      <c r="H10" s="435"/>
      <c r="I10" s="435"/>
      <c r="J10" s="435"/>
      <c r="K10" s="435"/>
      <c r="L10" s="435"/>
      <c r="M10" s="435"/>
      <c r="N10" s="435"/>
      <c r="O10" s="435"/>
      <c r="P10" s="435"/>
      <c r="Q10" s="435"/>
      <c r="R10" s="435"/>
      <c r="S10" s="435"/>
      <c r="T10" s="435"/>
      <c r="U10" s="435"/>
      <c r="V10" s="435"/>
    </row>
    <row r="11" spans="1:22" s="436" customFormat="1" ht="60" customHeight="1">
      <c r="A11" s="321">
        <v>10</v>
      </c>
      <c r="B11" s="358" t="s">
        <v>877</v>
      </c>
      <c r="C11" s="321" t="s">
        <v>2847</v>
      </c>
      <c r="D11" s="321" t="s">
        <v>876</v>
      </c>
      <c r="E11" s="321">
        <v>29000.02</v>
      </c>
      <c r="F11" s="437" t="s">
        <v>2850</v>
      </c>
      <c r="G11" s="435"/>
      <c r="H11" s="435"/>
      <c r="I11" s="435"/>
      <c r="J11" s="435"/>
      <c r="K11" s="435"/>
      <c r="L11" s="435"/>
      <c r="M11" s="435"/>
      <c r="N11" s="435"/>
      <c r="O11" s="435"/>
      <c r="P11" s="435"/>
      <c r="Q11" s="435"/>
      <c r="R11" s="435"/>
      <c r="S11" s="435"/>
      <c r="T11" s="435"/>
      <c r="U11" s="435"/>
      <c r="V11" s="435"/>
    </row>
    <row r="12" spans="1:22" s="436" customFormat="1" ht="60" customHeight="1">
      <c r="A12" s="321">
        <v>11</v>
      </c>
      <c r="B12" s="358" t="s">
        <v>880</v>
      </c>
      <c r="C12" s="321" t="s">
        <v>2848</v>
      </c>
      <c r="D12" s="321" t="s">
        <v>879</v>
      </c>
      <c r="E12" s="321">
        <v>112000</v>
      </c>
      <c r="F12" s="428" t="s">
        <v>2849</v>
      </c>
      <c r="G12" s="435"/>
      <c r="H12" s="435"/>
      <c r="I12" s="435"/>
      <c r="J12" s="435"/>
      <c r="K12" s="435"/>
      <c r="L12" s="435"/>
      <c r="M12" s="435"/>
      <c r="N12" s="435"/>
      <c r="O12" s="435"/>
      <c r="P12" s="435"/>
      <c r="Q12" s="435"/>
      <c r="R12" s="435"/>
      <c r="S12" s="435"/>
      <c r="T12" s="435"/>
      <c r="U12" s="435"/>
      <c r="V12" s="435"/>
    </row>
    <row r="13" spans="1:22" s="436" customFormat="1" ht="60" customHeight="1">
      <c r="A13" s="321">
        <v>12</v>
      </c>
      <c r="B13" s="358" t="s">
        <v>881</v>
      </c>
      <c r="C13" s="321" t="s">
        <v>2848</v>
      </c>
      <c r="D13" s="321" t="s">
        <v>879</v>
      </c>
      <c r="E13" s="321">
        <v>222000</v>
      </c>
      <c r="F13" s="428" t="s">
        <v>2849</v>
      </c>
      <c r="G13" s="435"/>
      <c r="H13" s="435"/>
      <c r="I13" s="435"/>
      <c r="J13" s="435"/>
      <c r="K13" s="435"/>
      <c r="L13" s="435"/>
      <c r="M13" s="435"/>
      <c r="N13" s="435"/>
      <c r="O13" s="435"/>
      <c r="P13" s="435"/>
      <c r="Q13" s="435"/>
      <c r="R13" s="435"/>
      <c r="S13" s="435"/>
      <c r="T13" s="435"/>
      <c r="U13" s="435"/>
      <c r="V13" s="435"/>
    </row>
    <row r="14" spans="1:22" s="436" customFormat="1" ht="60" customHeight="1">
      <c r="A14" s="321">
        <v>13</v>
      </c>
      <c r="B14" s="358" t="s">
        <v>882</v>
      </c>
      <c r="C14" s="321" t="s">
        <v>2848</v>
      </c>
      <c r="D14" s="321" t="s">
        <v>879</v>
      </c>
      <c r="E14" s="321">
        <v>260000</v>
      </c>
      <c r="F14" s="428" t="s">
        <v>2849</v>
      </c>
      <c r="G14" s="435"/>
      <c r="H14" s="435"/>
      <c r="I14" s="435"/>
      <c r="J14" s="435"/>
      <c r="K14" s="435"/>
      <c r="L14" s="435"/>
      <c r="M14" s="435"/>
      <c r="N14" s="435"/>
      <c r="O14" s="435"/>
      <c r="P14" s="435"/>
      <c r="Q14" s="435"/>
      <c r="R14" s="435"/>
      <c r="S14" s="435"/>
      <c r="T14" s="435"/>
      <c r="U14" s="435"/>
      <c r="V14" s="435"/>
    </row>
    <row r="15" spans="1:22" s="436" customFormat="1" ht="60" customHeight="1">
      <c r="A15" s="321">
        <v>14</v>
      </c>
      <c r="B15" s="358" t="s">
        <v>883</v>
      </c>
      <c r="C15" s="321" t="s">
        <v>2848</v>
      </c>
      <c r="D15" s="321" t="s">
        <v>879</v>
      </c>
      <c r="E15" s="321">
        <v>3000</v>
      </c>
      <c r="F15" s="428" t="s">
        <v>2849</v>
      </c>
      <c r="G15" s="435"/>
      <c r="H15" s="435"/>
      <c r="I15" s="435"/>
      <c r="J15" s="435"/>
      <c r="K15" s="435"/>
      <c r="L15" s="435"/>
      <c r="M15" s="435"/>
      <c r="N15" s="435"/>
      <c r="O15" s="435"/>
      <c r="P15" s="435"/>
      <c r="Q15" s="435"/>
      <c r="R15" s="435"/>
      <c r="S15" s="435"/>
      <c r="T15" s="435"/>
      <c r="U15" s="435"/>
      <c r="V15" s="435"/>
    </row>
    <row r="16" spans="1:22" s="436" customFormat="1" ht="60" customHeight="1">
      <c r="A16" s="321">
        <v>15</v>
      </c>
      <c r="B16" s="358" t="s">
        <v>884</v>
      </c>
      <c r="C16" s="321" t="s">
        <v>2848</v>
      </c>
      <c r="D16" s="321" t="s">
        <v>879</v>
      </c>
      <c r="E16" s="321">
        <v>8000</v>
      </c>
      <c r="F16" s="428" t="s">
        <v>2849</v>
      </c>
      <c r="G16" s="435"/>
      <c r="H16" s="435"/>
      <c r="I16" s="435"/>
      <c r="J16" s="435"/>
      <c r="K16" s="435"/>
      <c r="L16" s="435"/>
      <c r="M16" s="435"/>
      <c r="N16" s="435"/>
      <c r="O16" s="435"/>
      <c r="P16" s="435"/>
      <c r="Q16" s="435"/>
      <c r="R16" s="435"/>
      <c r="S16" s="435"/>
      <c r="T16" s="435"/>
      <c r="U16" s="435"/>
      <c r="V16" s="435"/>
    </row>
    <row r="17" spans="1:22" s="436" customFormat="1" ht="60" customHeight="1">
      <c r="A17" s="321">
        <v>16</v>
      </c>
      <c r="B17" s="358" t="s">
        <v>897</v>
      </c>
      <c r="C17" s="321" t="s">
        <v>2848</v>
      </c>
      <c r="D17" s="321" t="s">
        <v>879</v>
      </c>
      <c r="E17" s="321">
        <v>134000</v>
      </c>
      <c r="F17" s="428" t="s">
        <v>2849</v>
      </c>
      <c r="G17" s="435"/>
      <c r="H17" s="435"/>
      <c r="I17" s="435"/>
      <c r="J17" s="435"/>
      <c r="K17" s="435"/>
      <c r="L17" s="435"/>
      <c r="M17" s="435"/>
      <c r="N17" s="435"/>
      <c r="O17" s="435"/>
      <c r="P17" s="435"/>
      <c r="Q17" s="435"/>
      <c r="R17" s="435"/>
      <c r="S17" s="435"/>
      <c r="T17" s="435"/>
      <c r="U17" s="435"/>
      <c r="V17" s="435"/>
    </row>
    <row r="18" spans="1:22" s="436" customFormat="1" ht="60" customHeight="1">
      <c r="A18" s="321">
        <v>17</v>
      </c>
      <c r="B18" s="358" t="s">
        <v>899</v>
      </c>
      <c r="C18" s="321" t="s">
        <v>2848</v>
      </c>
      <c r="D18" s="321" t="s">
        <v>879</v>
      </c>
      <c r="E18" s="321">
        <v>125000</v>
      </c>
      <c r="F18" s="428" t="s">
        <v>2849</v>
      </c>
      <c r="G18" s="435"/>
      <c r="H18" s="435"/>
      <c r="I18" s="435"/>
      <c r="J18" s="435"/>
      <c r="K18" s="435"/>
      <c r="L18" s="435"/>
      <c r="M18" s="435"/>
      <c r="N18" s="435"/>
      <c r="O18" s="435"/>
      <c r="P18" s="435"/>
      <c r="Q18" s="435"/>
      <c r="R18" s="435"/>
      <c r="S18" s="435"/>
      <c r="T18" s="435"/>
      <c r="U18" s="435"/>
      <c r="V18" s="435"/>
    </row>
    <row r="19" spans="1:22" s="436" customFormat="1" ht="60" customHeight="1">
      <c r="A19" s="321">
        <v>18</v>
      </c>
      <c r="B19" s="358" t="s">
        <v>901</v>
      </c>
      <c r="C19" s="321" t="s">
        <v>2848</v>
      </c>
      <c r="D19" s="321" t="s">
        <v>879</v>
      </c>
      <c r="E19" s="321">
        <v>260000</v>
      </c>
      <c r="F19" s="428" t="s">
        <v>2849</v>
      </c>
      <c r="G19" s="435"/>
      <c r="H19" s="435"/>
      <c r="I19" s="435"/>
      <c r="J19" s="435"/>
      <c r="K19" s="435"/>
      <c r="L19" s="435"/>
      <c r="M19" s="435"/>
      <c r="N19" s="435"/>
      <c r="O19" s="435"/>
      <c r="P19" s="435"/>
      <c r="Q19" s="435"/>
      <c r="R19" s="435"/>
      <c r="S19" s="435"/>
      <c r="T19" s="435"/>
      <c r="U19" s="435"/>
      <c r="V19" s="435"/>
    </row>
    <row r="20" spans="1:22" s="436" customFormat="1" ht="60" customHeight="1">
      <c r="A20" s="321">
        <v>19</v>
      </c>
      <c r="B20" s="358" t="s">
        <v>903</v>
      </c>
      <c r="C20" s="321" t="s">
        <v>2848</v>
      </c>
      <c r="D20" s="321" t="s">
        <v>879</v>
      </c>
      <c r="E20" s="321">
        <v>560000</v>
      </c>
      <c r="F20" s="428" t="s">
        <v>2849</v>
      </c>
      <c r="G20" s="435"/>
      <c r="H20" s="435"/>
      <c r="I20" s="435"/>
      <c r="J20" s="435"/>
      <c r="K20" s="435"/>
      <c r="L20" s="435"/>
      <c r="M20" s="435"/>
      <c r="N20" s="435"/>
      <c r="O20" s="435"/>
      <c r="P20" s="435"/>
      <c r="Q20" s="435"/>
      <c r="R20" s="435"/>
      <c r="S20" s="435"/>
      <c r="T20" s="435"/>
      <c r="U20" s="435"/>
      <c r="V20" s="435"/>
    </row>
    <row r="21" spans="1:22" s="436" customFormat="1" ht="60" customHeight="1">
      <c r="A21" s="321">
        <v>20</v>
      </c>
      <c r="B21" s="358" t="s">
        <v>905</v>
      </c>
      <c r="C21" s="321" t="s">
        <v>2848</v>
      </c>
      <c r="D21" s="321" t="s">
        <v>879</v>
      </c>
      <c r="E21" s="321">
        <v>1100000</v>
      </c>
      <c r="F21" s="428" t="s">
        <v>2849</v>
      </c>
      <c r="G21" s="435"/>
      <c r="H21" s="435"/>
      <c r="I21" s="435"/>
      <c r="J21" s="435"/>
      <c r="K21" s="435"/>
      <c r="L21" s="435"/>
      <c r="M21" s="435"/>
      <c r="N21" s="435"/>
      <c r="O21" s="435"/>
      <c r="P21" s="435"/>
      <c r="Q21" s="435"/>
      <c r="R21" s="435"/>
      <c r="S21" s="435"/>
      <c r="T21" s="435"/>
      <c r="U21" s="435"/>
      <c r="V21" s="435"/>
    </row>
    <row r="22" spans="1:22" s="436" customFormat="1" ht="60" customHeight="1">
      <c r="A22" s="321">
        <v>21</v>
      </c>
      <c r="B22" s="358" t="s">
        <v>907</v>
      </c>
      <c r="C22" s="321" t="s">
        <v>2848</v>
      </c>
      <c r="D22" s="321" t="s">
        <v>879</v>
      </c>
      <c r="E22" s="321">
        <v>220000</v>
      </c>
      <c r="F22" s="428" t="s">
        <v>2849</v>
      </c>
      <c r="G22" s="435"/>
      <c r="H22" s="435"/>
      <c r="I22" s="435"/>
      <c r="J22" s="435"/>
      <c r="K22" s="435"/>
      <c r="L22" s="435"/>
      <c r="M22" s="435"/>
      <c r="N22" s="435"/>
      <c r="O22" s="435"/>
      <c r="P22" s="435"/>
      <c r="Q22" s="435"/>
      <c r="R22" s="435"/>
      <c r="S22" s="435"/>
      <c r="T22" s="435"/>
      <c r="U22" s="435"/>
      <c r="V22" s="435"/>
    </row>
    <row r="23" spans="1:22" s="436" customFormat="1" ht="60" customHeight="1">
      <c r="A23" s="321">
        <v>22</v>
      </c>
      <c r="B23" s="358" t="s">
        <v>909</v>
      </c>
      <c r="C23" s="321" t="s">
        <v>2848</v>
      </c>
      <c r="D23" s="321" t="s">
        <v>879</v>
      </c>
      <c r="E23" s="321">
        <v>263000</v>
      </c>
      <c r="F23" s="428" t="s">
        <v>2849</v>
      </c>
      <c r="G23" s="435"/>
      <c r="H23" s="435"/>
      <c r="I23" s="435"/>
      <c r="J23" s="435"/>
      <c r="K23" s="435"/>
      <c r="L23" s="435"/>
      <c r="M23" s="435"/>
      <c r="N23" s="435"/>
      <c r="O23" s="435"/>
      <c r="P23" s="435"/>
      <c r="Q23" s="435"/>
      <c r="R23" s="435"/>
      <c r="S23" s="435"/>
      <c r="T23" s="435"/>
      <c r="U23" s="435"/>
      <c r="V23" s="435"/>
    </row>
    <row r="24" spans="1:22" s="436" customFormat="1" ht="60" customHeight="1">
      <c r="A24" s="321">
        <v>23</v>
      </c>
      <c r="B24" s="358" t="s">
        <v>911</v>
      </c>
      <c r="C24" s="321" t="s">
        <v>2848</v>
      </c>
      <c r="D24" s="321" t="s">
        <v>879</v>
      </c>
      <c r="E24" s="321">
        <v>3568000</v>
      </c>
      <c r="F24" s="428" t="s">
        <v>2849</v>
      </c>
      <c r="G24" s="435"/>
      <c r="H24" s="435"/>
      <c r="I24" s="435"/>
      <c r="J24" s="435"/>
      <c r="K24" s="435"/>
      <c r="L24" s="435"/>
      <c r="M24" s="435"/>
      <c r="N24" s="435"/>
      <c r="O24" s="435"/>
      <c r="P24" s="435"/>
      <c r="Q24" s="435"/>
      <c r="R24" s="435"/>
      <c r="S24" s="435"/>
      <c r="T24" s="435"/>
      <c r="U24" s="435"/>
      <c r="V24" s="435"/>
    </row>
    <row r="25" spans="1:22" s="436" customFormat="1" ht="60" customHeight="1">
      <c r="A25" s="321">
        <v>24</v>
      </c>
      <c r="B25" s="358" t="s">
        <v>913</v>
      </c>
      <c r="C25" s="321" t="s">
        <v>2848</v>
      </c>
      <c r="D25" s="321" t="s">
        <v>879</v>
      </c>
      <c r="E25" s="321">
        <v>117000</v>
      </c>
      <c r="F25" s="428" t="s">
        <v>2849</v>
      </c>
      <c r="G25" s="435"/>
      <c r="H25" s="435"/>
      <c r="I25" s="435"/>
      <c r="J25" s="435"/>
      <c r="K25" s="435"/>
      <c r="L25" s="435"/>
      <c r="M25" s="435"/>
      <c r="N25" s="435"/>
      <c r="O25" s="435"/>
      <c r="P25" s="435"/>
      <c r="Q25" s="435"/>
      <c r="R25" s="435"/>
      <c r="S25" s="435"/>
      <c r="T25" s="435"/>
      <c r="U25" s="435"/>
      <c r="V25" s="435"/>
    </row>
    <row r="26" spans="1:22" s="436" customFormat="1" ht="88.5" customHeight="1">
      <c r="A26" s="321">
        <v>25</v>
      </c>
      <c r="B26" s="358" t="s">
        <v>886</v>
      </c>
      <c r="C26" s="321" t="s">
        <v>2848</v>
      </c>
      <c r="D26" s="321" t="s">
        <v>885</v>
      </c>
      <c r="E26" s="321">
        <v>555000</v>
      </c>
      <c r="F26" s="428" t="s">
        <v>2849</v>
      </c>
      <c r="G26" s="435"/>
      <c r="H26" s="435"/>
      <c r="I26" s="435"/>
      <c r="J26" s="435"/>
      <c r="K26" s="435"/>
      <c r="L26" s="435"/>
      <c r="M26" s="435"/>
      <c r="N26" s="435"/>
      <c r="O26" s="435"/>
      <c r="P26" s="435"/>
      <c r="Q26" s="435"/>
      <c r="R26" s="435"/>
      <c r="S26" s="435"/>
      <c r="T26" s="435"/>
      <c r="U26" s="435"/>
      <c r="V26" s="435"/>
    </row>
    <row r="27" spans="1:22" s="436" customFormat="1" ht="92.25" customHeight="1">
      <c r="A27" s="321">
        <v>26</v>
      </c>
      <c r="B27" s="358" t="s">
        <v>918</v>
      </c>
      <c r="C27" s="321" t="s">
        <v>2847</v>
      </c>
      <c r="D27" s="321" t="s">
        <v>919</v>
      </c>
      <c r="E27" s="321">
        <v>196</v>
      </c>
      <c r="F27" s="428" t="s">
        <v>2849</v>
      </c>
      <c r="G27" s="435"/>
      <c r="H27" s="435"/>
      <c r="I27" s="435"/>
      <c r="J27" s="435"/>
      <c r="K27" s="435"/>
      <c r="L27" s="435"/>
      <c r="M27" s="435"/>
      <c r="N27" s="435"/>
      <c r="O27" s="435"/>
      <c r="P27" s="435"/>
      <c r="Q27" s="435"/>
      <c r="R27" s="435"/>
      <c r="S27" s="435"/>
      <c r="T27" s="435"/>
      <c r="U27" s="435"/>
      <c r="V27" s="435"/>
    </row>
    <row r="28" spans="1:22" s="436" customFormat="1" ht="92.25" customHeight="1">
      <c r="A28" s="321">
        <v>27</v>
      </c>
      <c r="B28" s="358" t="s">
        <v>920</v>
      </c>
      <c r="C28" s="321" t="s">
        <v>2847</v>
      </c>
      <c r="D28" s="321" t="s">
        <v>919</v>
      </c>
      <c r="E28" s="321">
        <v>313</v>
      </c>
      <c r="F28" s="428" t="s">
        <v>2849</v>
      </c>
      <c r="G28" s="435"/>
      <c r="H28" s="435"/>
      <c r="I28" s="435"/>
      <c r="J28" s="435"/>
      <c r="K28" s="435"/>
      <c r="L28" s="435"/>
      <c r="M28" s="435"/>
      <c r="N28" s="435"/>
      <c r="O28" s="435"/>
      <c r="P28" s="435"/>
      <c r="Q28" s="435"/>
      <c r="R28" s="435"/>
      <c r="S28" s="435"/>
      <c r="T28" s="435"/>
      <c r="U28" s="435"/>
      <c r="V28" s="435"/>
    </row>
    <row r="29" spans="1:22" s="436" customFormat="1" ht="89.25" customHeight="1">
      <c r="A29" s="321">
        <v>28</v>
      </c>
      <c r="B29" s="358" t="s">
        <v>921</v>
      </c>
      <c r="C29" s="321" t="s">
        <v>2847</v>
      </c>
      <c r="D29" s="321" t="s">
        <v>919</v>
      </c>
      <c r="E29" s="321">
        <v>787</v>
      </c>
      <c r="F29" s="428" t="s">
        <v>2849</v>
      </c>
      <c r="G29" s="435"/>
      <c r="H29" s="435"/>
      <c r="I29" s="435"/>
      <c r="J29" s="435"/>
      <c r="K29" s="435"/>
      <c r="L29" s="435"/>
      <c r="M29" s="435"/>
      <c r="N29" s="435"/>
      <c r="O29" s="435"/>
      <c r="P29" s="435"/>
      <c r="Q29" s="435"/>
      <c r="R29" s="435"/>
      <c r="S29" s="435"/>
      <c r="T29" s="435"/>
      <c r="U29" s="435"/>
      <c r="V29" s="435"/>
    </row>
    <row r="30" spans="1:22" s="436" customFormat="1" ht="48" customHeight="1">
      <c r="A30" s="321">
        <v>29</v>
      </c>
      <c r="B30" s="358" t="s">
        <v>922</v>
      </c>
      <c r="C30" s="321" t="s">
        <v>2847</v>
      </c>
      <c r="D30" s="321" t="s">
        <v>919</v>
      </c>
      <c r="E30" s="321">
        <v>25401</v>
      </c>
      <c r="F30" s="428" t="s">
        <v>2849</v>
      </c>
      <c r="G30" s="435"/>
      <c r="H30" s="435"/>
      <c r="I30" s="435"/>
      <c r="J30" s="435"/>
      <c r="K30" s="435"/>
      <c r="L30" s="435"/>
      <c r="M30" s="435"/>
      <c r="N30" s="435"/>
      <c r="O30" s="435"/>
      <c r="P30" s="435"/>
      <c r="Q30" s="435"/>
      <c r="R30" s="435"/>
      <c r="S30" s="435"/>
      <c r="T30" s="435"/>
      <c r="U30" s="435"/>
      <c r="V30" s="435"/>
    </row>
    <row r="31" spans="1:22" s="436" customFormat="1" ht="38.25" customHeight="1">
      <c r="A31" s="321">
        <v>30</v>
      </c>
      <c r="B31" s="358" t="s">
        <v>924</v>
      </c>
      <c r="C31" s="321" t="s">
        <v>2847</v>
      </c>
      <c r="D31" s="321" t="s">
        <v>923</v>
      </c>
      <c r="E31" s="321">
        <v>1609</v>
      </c>
      <c r="F31" s="428" t="s">
        <v>2849</v>
      </c>
      <c r="G31" s="435"/>
      <c r="H31" s="435"/>
      <c r="I31" s="435"/>
      <c r="J31" s="435"/>
      <c r="K31" s="435"/>
      <c r="L31" s="435"/>
      <c r="M31" s="435"/>
      <c r="N31" s="435"/>
      <c r="O31" s="435"/>
      <c r="P31" s="435"/>
      <c r="Q31" s="435"/>
      <c r="R31" s="435"/>
      <c r="S31" s="435"/>
      <c r="T31" s="435"/>
      <c r="U31" s="435"/>
      <c r="V31" s="435"/>
    </row>
    <row r="32" spans="1:22" s="436" customFormat="1" ht="72" customHeight="1">
      <c r="A32" s="321">
        <v>31</v>
      </c>
      <c r="B32" s="358" t="s">
        <v>984</v>
      </c>
      <c r="C32" s="321" t="s">
        <v>2847</v>
      </c>
      <c r="D32" s="321" t="s">
        <v>983</v>
      </c>
      <c r="E32" s="321">
        <v>29</v>
      </c>
      <c r="F32" s="430" t="s">
        <v>2308</v>
      </c>
      <c r="G32" s="435"/>
      <c r="H32" s="435"/>
      <c r="I32" s="435"/>
      <c r="J32" s="435"/>
      <c r="K32" s="435"/>
      <c r="L32" s="435"/>
      <c r="M32" s="435"/>
      <c r="N32" s="435"/>
      <c r="O32" s="435"/>
      <c r="P32" s="435"/>
      <c r="Q32" s="435"/>
      <c r="R32" s="435"/>
      <c r="S32" s="435"/>
      <c r="T32" s="435"/>
      <c r="U32" s="435"/>
      <c r="V32" s="435"/>
    </row>
    <row r="33" spans="1:22" s="436" customFormat="1" ht="72" customHeight="1">
      <c r="A33" s="321">
        <v>32</v>
      </c>
      <c r="B33" s="358" t="s">
        <v>988</v>
      </c>
      <c r="C33" s="321" t="s">
        <v>2847</v>
      </c>
      <c r="D33" s="321" t="s">
        <v>987</v>
      </c>
      <c r="E33" s="321">
        <v>25</v>
      </c>
      <c r="F33" s="430" t="s">
        <v>2308</v>
      </c>
      <c r="G33" s="435"/>
      <c r="H33" s="435"/>
      <c r="I33" s="435"/>
      <c r="J33" s="435"/>
      <c r="K33" s="435"/>
      <c r="L33" s="435"/>
      <c r="M33" s="435"/>
      <c r="N33" s="435"/>
      <c r="O33" s="435"/>
      <c r="P33" s="435"/>
      <c r="Q33" s="435"/>
      <c r="R33" s="435"/>
      <c r="S33" s="435"/>
      <c r="T33" s="435"/>
      <c r="U33" s="435"/>
      <c r="V33" s="435"/>
    </row>
    <row r="34" spans="1:22" s="436" customFormat="1" ht="72" customHeight="1">
      <c r="A34" s="321">
        <v>33</v>
      </c>
      <c r="B34" s="358" t="s">
        <v>991</v>
      </c>
      <c r="C34" s="321" t="s">
        <v>2847</v>
      </c>
      <c r="D34" s="321" t="s">
        <v>990</v>
      </c>
      <c r="E34" s="321">
        <v>26</v>
      </c>
      <c r="F34" s="430" t="s">
        <v>2308</v>
      </c>
      <c r="G34" s="435"/>
      <c r="H34" s="435"/>
      <c r="I34" s="435"/>
      <c r="J34" s="435"/>
      <c r="K34" s="435"/>
      <c r="L34" s="435"/>
      <c r="M34" s="435"/>
      <c r="N34" s="435"/>
      <c r="O34" s="435"/>
      <c r="P34" s="435"/>
      <c r="Q34" s="435"/>
      <c r="R34" s="435"/>
      <c r="S34" s="435"/>
      <c r="T34" s="435"/>
      <c r="U34" s="435"/>
      <c r="V34" s="435"/>
    </row>
    <row r="35" spans="1:22" s="436" customFormat="1" ht="72" customHeight="1">
      <c r="A35" s="321">
        <v>34</v>
      </c>
      <c r="B35" s="358" t="s">
        <v>995</v>
      </c>
      <c r="C35" s="321" t="s">
        <v>2847</v>
      </c>
      <c r="D35" s="321" t="s">
        <v>994</v>
      </c>
      <c r="E35" s="321">
        <v>23</v>
      </c>
      <c r="F35" s="430" t="s">
        <v>2308</v>
      </c>
      <c r="G35" s="435"/>
      <c r="H35" s="435"/>
      <c r="I35" s="435"/>
      <c r="J35" s="435"/>
      <c r="K35" s="435"/>
      <c r="L35" s="435"/>
      <c r="M35" s="435"/>
      <c r="N35" s="435"/>
      <c r="O35" s="435"/>
      <c r="P35" s="435"/>
      <c r="Q35" s="435"/>
      <c r="R35" s="435"/>
      <c r="S35" s="435"/>
      <c r="T35" s="435"/>
      <c r="U35" s="435"/>
      <c r="V35" s="435"/>
    </row>
    <row r="36" spans="1:22" s="436" customFormat="1" ht="72" customHeight="1">
      <c r="A36" s="321">
        <v>35</v>
      </c>
      <c r="B36" s="358" t="s">
        <v>999</v>
      </c>
      <c r="C36" s="321" t="s">
        <v>2847</v>
      </c>
      <c r="D36" s="321" t="s">
        <v>998</v>
      </c>
      <c r="E36" s="321">
        <v>19</v>
      </c>
      <c r="F36" s="430" t="s">
        <v>2308</v>
      </c>
      <c r="G36" s="435"/>
      <c r="H36" s="435"/>
      <c r="I36" s="435"/>
      <c r="J36" s="435"/>
      <c r="K36" s="435"/>
      <c r="L36" s="435"/>
      <c r="M36" s="435"/>
      <c r="N36" s="435"/>
      <c r="O36" s="435"/>
      <c r="P36" s="435"/>
      <c r="Q36" s="435"/>
      <c r="R36" s="435"/>
      <c r="S36" s="435"/>
      <c r="T36" s="435"/>
      <c r="U36" s="435"/>
      <c r="V36" s="435"/>
    </row>
    <row r="37" spans="1:22" s="436" customFormat="1" ht="72" customHeight="1">
      <c r="A37" s="321">
        <v>36</v>
      </c>
      <c r="B37" s="358" t="s">
        <v>1001</v>
      </c>
      <c r="C37" s="321" t="s">
        <v>2847</v>
      </c>
      <c r="D37" s="321" t="s">
        <v>1000</v>
      </c>
      <c r="E37" s="321">
        <v>28</v>
      </c>
      <c r="F37" s="430" t="s">
        <v>2308</v>
      </c>
      <c r="G37" s="435"/>
      <c r="H37" s="435"/>
      <c r="I37" s="435"/>
      <c r="J37" s="435"/>
      <c r="K37" s="435"/>
      <c r="L37" s="435"/>
      <c r="M37" s="435"/>
      <c r="N37" s="435"/>
      <c r="O37" s="435"/>
      <c r="P37" s="435"/>
      <c r="Q37" s="435"/>
      <c r="R37" s="435"/>
      <c r="S37" s="435"/>
      <c r="T37" s="435"/>
      <c r="U37" s="435"/>
      <c r="V37" s="435"/>
    </row>
    <row r="38" spans="1:22" s="436" customFormat="1" ht="72" customHeight="1">
      <c r="A38" s="321">
        <v>37</v>
      </c>
      <c r="B38" s="358" t="s">
        <v>1005</v>
      </c>
      <c r="C38" s="321" t="s">
        <v>2847</v>
      </c>
      <c r="D38" s="321" t="s">
        <v>1004</v>
      </c>
      <c r="E38" s="321">
        <v>32</v>
      </c>
      <c r="F38" s="430" t="s">
        <v>2308</v>
      </c>
      <c r="G38" s="435"/>
      <c r="H38" s="435"/>
      <c r="I38" s="435"/>
      <c r="J38" s="435"/>
      <c r="K38" s="435"/>
      <c r="L38" s="435"/>
      <c r="M38" s="435"/>
      <c r="N38" s="435"/>
      <c r="O38" s="435"/>
      <c r="P38" s="435"/>
      <c r="Q38" s="435"/>
      <c r="R38" s="435"/>
      <c r="S38" s="435"/>
      <c r="T38" s="435"/>
      <c r="U38" s="435"/>
      <c r="V38" s="435"/>
    </row>
    <row r="39" spans="1:22" s="436" customFormat="1" ht="72" customHeight="1">
      <c r="A39" s="321">
        <v>38</v>
      </c>
      <c r="B39" s="358" t="s">
        <v>1006</v>
      </c>
      <c r="C39" s="321" t="s">
        <v>2847</v>
      </c>
      <c r="D39" s="321" t="s">
        <v>1009</v>
      </c>
      <c r="E39" s="321">
        <v>26</v>
      </c>
      <c r="F39" s="430" t="s">
        <v>2308</v>
      </c>
      <c r="G39" s="435"/>
      <c r="H39" s="435"/>
      <c r="I39" s="435"/>
      <c r="J39" s="435"/>
      <c r="K39" s="435"/>
      <c r="L39" s="435"/>
      <c r="M39" s="435"/>
      <c r="N39" s="435"/>
      <c r="O39" s="435"/>
      <c r="P39" s="435"/>
      <c r="Q39" s="435"/>
      <c r="R39" s="435"/>
      <c r="S39" s="435"/>
      <c r="T39" s="435"/>
      <c r="U39" s="435"/>
      <c r="V39" s="435"/>
    </row>
    <row r="40" spans="1:22" s="436" customFormat="1" ht="72" customHeight="1">
      <c r="A40" s="321">
        <v>39</v>
      </c>
      <c r="B40" s="358" t="s">
        <v>1011</v>
      </c>
      <c r="C40" s="321" t="s">
        <v>2847</v>
      </c>
      <c r="D40" s="321" t="s">
        <v>1010</v>
      </c>
      <c r="E40" s="321">
        <v>21</v>
      </c>
      <c r="F40" s="430" t="s">
        <v>2308</v>
      </c>
      <c r="G40" s="435"/>
      <c r="H40" s="435"/>
      <c r="I40" s="435"/>
      <c r="J40" s="435"/>
      <c r="K40" s="435"/>
      <c r="L40" s="435"/>
      <c r="M40" s="435"/>
      <c r="N40" s="435"/>
      <c r="O40" s="435"/>
      <c r="P40" s="435"/>
      <c r="Q40" s="435"/>
      <c r="R40" s="435"/>
      <c r="S40" s="435"/>
      <c r="T40" s="435"/>
      <c r="U40" s="435"/>
      <c r="V40" s="435"/>
    </row>
    <row r="41" spans="1:22" s="436" customFormat="1" ht="72" customHeight="1">
      <c r="A41" s="321">
        <v>40</v>
      </c>
      <c r="B41" s="358" t="s">
        <v>1013</v>
      </c>
      <c r="C41" s="321" t="s">
        <v>2847</v>
      </c>
      <c r="D41" s="321" t="s">
        <v>1012</v>
      </c>
      <c r="E41" s="321">
        <v>21</v>
      </c>
      <c r="F41" s="430" t="s">
        <v>2308</v>
      </c>
      <c r="G41" s="435"/>
      <c r="H41" s="435"/>
      <c r="I41" s="435"/>
      <c r="J41" s="435"/>
      <c r="K41" s="435"/>
      <c r="L41" s="435"/>
      <c r="M41" s="435"/>
      <c r="N41" s="435"/>
      <c r="O41" s="435"/>
      <c r="P41" s="435"/>
      <c r="Q41" s="435"/>
      <c r="R41" s="435"/>
      <c r="S41" s="435"/>
      <c r="T41" s="435"/>
      <c r="U41" s="435"/>
      <c r="V41" s="435"/>
    </row>
    <row r="42" spans="1:22" s="436" customFormat="1" ht="72" customHeight="1">
      <c r="A42" s="321">
        <v>41</v>
      </c>
      <c r="B42" s="358" t="s">
        <v>1017</v>
      </c>
      <c r="C42" s="321" t="s">
        <v>2847</v>
      </c>
      <c r="D42" s="321" t="s">
        <v>1016</v>
      </c>
      <c r="E42" s="321">
        <v>2</v>
      </c>
      <c r="F42" s="430" t="s">
        <v>2308</v>
      </c>
      <c r="G42" s="435"/>
      <c r="H42" s="435"/>
      <c r="I42" s="435"/>
      <c r="J42" s="435"/>
      <c r="K42" s="435"/>
      <c r="L42" s="435"/>
      <c r="M42" s="435"/>
      <c r="N42" s="435"/>
      <c r="O42" s="435"/>
      <c r="P42" s="435"/>
      <c r="Q42" s="435"/>
      <c r="R42" s="435"/>
      <c r="S42" s="435"/>
      <c r="T42" s="435"/>
      <c r="U42" s="435"/>
      <c r="V42" s="435"/>
    </row>
    <row r="43" spans="1:22" s="436" customFormat="1" ht="72" customHeight="1">
      <c r="A43" s="321">
        <v>42</v>
      </c>
      <c r="B43" s="358" t="s">
        <v>1019</v>
      </c>
      <c r="C43" s="321" t="s">
        <v>2847</v>
      </c>
      <c r="D43" s="321" t="s">
        <v>1018</v>
      </c>
      <c r="E43" s="321">
        <v>50</v>
      </c>
      <c r="F43" s="430" t="s">
        <v>2308</v>
      </c>
      <c r="G43" s="435"/>
      <c r="H43" s="435"/>
      <c r="I43" s="435"/>
      <c r="J43" s="435"/>
      <c r="K43" s="435"/>
      <c r="L43" s="435"/>
      <c r="M43" s="435"/>
      <c r="N43" s="435"/>
      <c r="O43" s="435"/>
      <c r="P43" s="435"/>
      <c r="Q43" s="435"/>
      <c r="R43" s="435"/>
      <c r="S43" s="435"/>
      <c r="T43" s="435"/>
      <c r="U43" s="435"/>
      <c r="V43" s="435"/>
    </row>
    <row r="44" spans="1:22" s="436" customFormat="1" ht="72" customHeight="1">
      <c r="A44" s="321">
        <v>43</v>
      </c>
      <c r="B44" s="358" t="s">
        <v>1022</v>
      </c>
      <c r="C44" s="321" t="s">
        <v>2847</v>
      </c>
      <c r="D44" s="321" t="s">
        <v>1021</v>
      </c>
      <c r="E44" s="321">
        <v>28</v>
      </c>
      <c r="F44" s="430" t="s">
        <v>2308</v>
      </c>
      <c r="G44" s="435"/>
      <c r="H44" s="435"/>
      <c r="I44" s="435"/>
      <c r="J44" s="435"/>
      <c r="K44" s="435"/>
      <c r="L44" s="435"/>
      <c r="M44" s="435"/>
      <c r="N44" s="435"/>
      <c r="O44" s="435"/>
      <c r="P44" s="435"/>
      <c r="Q44" s="435"/>
      <c r="R44" s="435"/>
      <c r="S44" s="435"/>
      <c r="T44" s="435"/>
      <c r="U44" s="435"/>
      <c r="V44" s="435"/>
    </row>
    <row r="45" spans="1:22" s="436" customFormat="1" ht="72" customHeight="1">
      <c r="A45" s="321">
        <v>44</v>
      </c>
      <c r="B45" s="358" t="s">
        <v>1025</v>
      </c>
      <c r="C45" s="321" t="s">
        <v>2847</v>
      </c>
      <c r="D45" s="321" t="s">
        <v>1024</v>
      </c>
      <c r="E45" s="321">
        <v>19</v>
      </c>
      <c r="F45" s="430" t="s">
        <v>2308</v>
      </c>
      <c r="G45" s="435"/>
      <c r="H45" s="435"/>
      <c r="I45" s="435"/>
      <c r="J45" s="435"/>
      <c r="K45" s="435"/>
      <c r="L45" s="435"/>
      <c r="M45" s="435"/>
      <c r="N45" s="435"/>
      <c r="O45" s="435"/>
      <c r="P45" s="435"/>
      <c r="Q45" s="435"/>
      <c r="R45" s="435"/>
      <c r="S45" s="435"/>
      <c r="T45" s="435"/>
      <c r="U45" s="435"/>
      <c r="V45" s="435"/>
    </row>
    <row r="46" spans="1:22" s="436" customFormat="1" ht="72" customHeight="1">
      <c r="A46" s="321">
        <v>45</v>
      </c>
      <c r="B46" s="358" t="s">
        <v>1028</v>
      </c>
      <c r="C46" s="321" t="s">
        <v>2847</v>
      </c>
      <c r="D46" s="321" t="s">
        <v>1027</v>
      </c>
      <c r="E46" s="321">
        <v>2</v>
      </c>
      <c r="F46" s="430" t="s">
        <v>2308</v>
      </c>
      <c r="G46" s="435"/>
      <c r="H46" s="435"/>
      <c r="I46" s="435"/>
      <c r="J46" s="435"/>
      <c r="K46" s="435"/>
      <c r="L46" s="435"/>
      <c r="M46" s="435"/>
      <c r="N46" s="435"/>
      <c r="O46" s="435"/>
      <c r="P46" s="435"/>
      <c r="Q46" s="435"/>
      <c r="R46" s="435"/>
      <c r="S46" s="435"/>
      <c r="T46" s="435"/>
      <c r="U46" s="435"/>
      <c r="V46" s="435"/>
    </row>
    <row r="47" spans="1:22" s="436" customFormat="1" ht="72" customHeight="1">
      <c r="A47" s="321">
        <v>46</v>
      </c>
      <c r="B47" s="358" t="s">
        <v>1030</v>
      </c>
      <c r="C47" s="321" t="s">
        <v>2847</v>
      </c>
      <c r="D47" s="321" t="s">
        <v>1029</v>
      </c>
      <c r="E47" s="321">
        <v>20</v>
      </c>
      <c r="F47" s="430" t="s">
        <v>2308</v>
      </c>
      <c r="G47" s="435"/>
      <c r="H47" s="435"/>
      <c r="I47" s="435"/>
      <c r="J47" s="435"/>
      <c r="K47" s="435"/>
      <c r="L47" s="435"/>
      <c r="M47" s="435"/>
      <c r="N47" s="435"/>
      <c r="O47" s="435"/>
      <c r="P47" s="435"/>
      <c r="Q47" s="435"/>
      <c r="R47" s="435"/>
      <c r="S47" s="435"/>
      <c r="T47" s="435"/>
      <c r="U47" s="435"/>
      <c r="V47" s="435"/>
    </row>
    <row r="48" spans="1:22" s="436" customFormat="1" ht="72" customHeight="1">
      <c r="A48" s="321">
        <v>47</v>
      </c>
      <c r="B48" s="358" t="s">
        <v>1034</v>
      </c>
      <c r="C48" s="321" t="s">
        <v>2847</v>
      </c>
      <c r="D48" s="321" t="s">
        <v>1033</v>
      </c>
      <c r="E48" s="321">
        <v>19</v>
      </c>
      <c r="F48" s="430" t="s">
        <v>2308</v>
      </c>
      <c r="G48" s="435"/>
      <c r="H48" s="435"/>
      <c r="I48" s="435"/>
      <c r="J48" s="435"/>
      <c r="K48" s="435"/>
      <c r="L48" s="435"/>
      <c r="M48" s="435"/>
      <c r="N48" s="435"/>
      <c r="O48" s="435"/>
      <c r="P48" s="435"/>
      <c r="Q48" s="435"/>
      <c r="R48" s="435"/>
      <c r="S48" s="435"/>
      <c r="T48" s="435"/>
      <c r="U48" s="435"/>
      <c r="V48" s="435"/>
    </row>
    <row r="49" spans="1:22" s="436" customFormat="1" ht="72" customHeight="1">
      <c r="A49" s="321">
        <v>48</v>
      </c>
      <c r="B49" s="358" t="s">
        <v>1037</v>
      </c>
      <c r="C49" s="321" t="s">
        <v>2847</v>
      </c>
      <c r="D49" s="321" t="s">
        <v>1036</v>
      </c>
      <c r="E49" s="321">
        <v>25</v>
      </c>
      <c r="F49" s="430" t="s">
        <v>2308</v>
      </c>
      <c r="G49" s="435"/>
      <c r="H49" s="435"/>
      <c r="I49" s="435"/>
      <c r="J49" s="435"/>
      <c r="K49" s="435"/>
      <c r="L49" s="435"/>
      <c r="M49" s="435"/>
      <c r="N49" s="435"/>
      <c r="O49" s="435"/>
      <c r="P49" s="435"/>
      <c r="Q49" s="435"/>
      <c r="R49" s="435"/>
      <c r="S49" s="435"/>
      <c r="T49" s="435"/>
      <c r="U49" s="435"/>
      <c r="V49" s="435"/>
    </row>
    <row r="50" spans="1:22" s="436" customFormat="1" ht="72" customHeight="1">
      <c r="A50" s="321">
        <v>49</v>
      </c>
      <c r="B50" s="358" t="s">
        <v>1040</v>
      </c>
      <c r="C50" s="321" t="s">
        <v>2847</v>
      </c>
      <c r="D50" s="321" t="s">
        <v>1039</v>
      </c>
      <c r="E50" s="321">
        <v>21</v>
      </c>
      <c r="F50" s="430" t="s">
        <v>2308</v>
      </c>
      <c r="G50" s="435"/>
      <c r="H50" s="435"/>
      <c r="I50" s="435"/>
      <c r="J50" s="435"/>
      <c r="K50" s="435"/>
      <c r="L50" s="435"/>
      <c r="M50" s="435"/>
      <c r="N50" s="435"/>
      <c r="O50" s="435"/>
      <c r="P50" s="435"/>
      <c r="Q50" s="435"/>
      <c r="R50" s="435"/>
      <c r="S50" s="435"/>
      <c r="T50" s="435"/>
      <c r="U50" s="435"/>
      <c r="V50" s="435"/>
    </row>
    <row r="51" spans="1:22" s="436" customFormat="1" ht="72" customHeight="1">
      <c r="A51" s="321">
        <v>50</v>
      </c>
      <c r="B51" s="358" t="s">
        <v>1043</v>
      </c>
      <c r="C51" s="321" t="s">
        <v>2847</v>
      </c>
      <c r="D51" s="321" t="s">
        <v>1042</v>
      </c>
      <c r="E51" s="321">
        <v>22</v>
      </c>
      <c r="F51" s="430" t="s">
        <v>2308</v>
      </c>
      <c r="G51" s="435"/>
      <c r="H51" s="435"/>
      <c r="I51" s="435"/>
      <c r="J51" s="435"/>
      <c r="K51" s="435"/>
      <c r="L51" s="435"/>
      <c r="M51" s="435"/>
      <c r="N51" s="435"/>
      <c r="O51" s="435"/>
      <c r="P51" s="435"/>
      <c r="Q51" s="435"/>
      <c r="R51" s="435"/>
      <c r="S51" s="435"/>
      <c r="T51" s="435"/>
      <c r="U51" s="435"/>
      <c r="V51" s="435"/>
    </row>
    <row r="52" spans="1:22" s="436" customFormat="1" ht="72" customHeight="1">
      <c r="A52" s="321">
        <v>51</v>
      </c>
      <c r="B52" s="358" t="s">
        <v>1045</v>
      </c>
      <c r="C52" s="321" t="s">
        <v>2847</v>
      </c>
      <c r="D52" s="321" t="s">
        <v>1044</v>
      </c>
      <c r="E52" s="321">
        <v>25</v>
      </c>
      <c r="F52" s="430" t="s">
        <v>2308</v>
      </c>
      <c r="G52" s="435"/>
      <c r="H52" s="435"/>
      <c r="I52" s="435"/>
      <c r="J52" s="435"/>
      <c r="K52" s="435"/>
      <c r="L52" s="435"/>
      <c r="M52" s="435"/>
      <c r="N52" s="435"/>
      <c r="O52" s="435"/>
      <c r="P52" s="435"/>
      <c r="Q52" s="435"/>
      <c r="R52" s="435"/>
      <c r="S52" s="435"/>
      <c r="T52" s="435"/>
      <c r="U52" s="435"/>
      <c r="V52" s="435"/>
    </row>
    <row r="53" spans="1:22" s="436" customFormat="1" ht="72" customHeight="1">
      <c r="A53" s="321">
        <v>52</v>
      </c>
      <c r="B53" s="358" t="s">
        <v>1049</v>
      </c>
      <c r="C53" s="321" t="s">
        <v>2847</v>
      </c>
      <c r="D53" s="321" t="s">
        <v>1048</v>
      </c>
      <c r="E53" s="321">
        <v>28</v>
      </c>
      <c r="F53" s="430" t="s">
        <v>2308</v>
      </c>
      <c r="G53" s="435"/>
      <c r="H53" s="435"/>
      <c r="I53" s="435"/>
      <c r="J53" s="435"/>
      <c r="K53" s="435"/>
      <c r="L53" s="435"/>
      <c r="M53" s="435"/>
      <c r="N53" s="435"/>
      <c r="O53" s="435"/>
      <c r="P53" s="435"/>
      <c r="Q53" s="435"/>
      <c r="R53" s="435"/>
      <c r="S53" s="435"/>
      <c r="T53" s="435"/>
      <c r="U53" s="435"/>
      <c r="V53" s="435"/>
    </row>
    <row r="54" spans="1:22" s="436" customFormat="1" ht="78" customHeight="1">
      <c r="A54" s="321">
        <v>53</v>
      </c>
      <c r="B54" s="358" t="s">
        <v>1052</v>
      </c>
      <c r="C54" s="321" t="s">
        <v>2847</v>
      </c>
      <c r="D54" s="321" t="s">
        <v>1051</v>
      </c>
      <c r="E54" s="321">
        <v>25</v>
      </c>
      <c r="F54" s="430" t="s">
        <v>2308</v>
      </c>
      <c r="G54" s="435"/>
      <c r="H54" s="435"/>
      <c r="I54" s="435"/>
      <c r="J54" s="435"/>
      <c r="K54" s="435"/>
      <c r="L54" s="435"/>
      <c r="M54" s="435"/>
      <c r="N54" s="435"/>
      <c r="O54" s="435"/>
      <c r="P54" s="435"/>
      <c r="Q54" s="435"/>
      <c r="R54" s="435"/>
      <c r="S54" s="435"/>
      <c r="T54" s="435"/>
      <c r="U54" s="435"/>
      <c r="V54" s="435"/>
    </row>
    <row r="55" spans="1:22" s="436" customFormat="1" ht="72" customHeight="1">
      <c r="A55" s="321">
        <v>54</v>
      </c>
      <c r="B55" s="358" t="s">
        <v>1055</v>
      </c>
      <c r="C55" s="321" t="s">
        <v>2847</v>
      </c>
      <c r="D55" s="321" t="s">
        <v>1054</v>
      </c>
      <c r="E55" s="321">
        <v>21</v>
      </c>
      <c r="F55" s="430" t="s">
        <v>2308</v>
      </c>
      <c r="G55" s="435"/>
      <c r="H55" s="435"/>
      <c r="I55" s="435"/>
      <c r="J55" s="435"/>
      <c r="K55" s="435"/>
      <c r="L55" s="435"/>
      <c r="M55" s="435"/>
      <c r="N55" s="435"/>
      <c r="O55" s="435"/>
      <c r="P55" s="435"/>
      <c r="Q55" s="435"/>
      <c r="R55" s="435"/>
      <c r="S55" s="435"/>
      <c r="T55" s="435"/>
      <c r="U55" s="435"/>
      <c r="V55" s="435"/>
    </row>
    <row r="56" spans="1:22" s="436" customFormat="1" ht="72" customHeight="1">
      <c r="A56" s="321">
        <v>55</v>
      </c>
      <c r="B56" s="358" t="s">
        <v>1058</v>
      </c>
      <c r="C56" s="321" t="s">
        <v>2847</v>
      </c>
      <c r="D56" s="321" t="s">
        <v>1057</v>
      </c>
      <c r="E56" s="321">
        <v>24</v>
      </c>
      <c r="F56" s="430" t="s">
        <v>2308</v>
      </c>
      <c r="G56" s="435"/>
      <c r="H56" s="435"/>
      <c r="I56" s="435"/>
      <c r="J56" s="435"/>
      <c r="K56" s="435"/>
      <c r="L56" s="435"/>
      <c r="M56" s="435"/>
      <c r="N56" s="435"/>
      <c r="O56" s="435"/>
      <c r="P56" s="435"/>
      <c r="Q56" s="435"/>
      <c r="R56" s="435"/>
      <c r="S56" s="435"/>
      <c r="T56" s="435"/>
      <c r="U56" s="435"/>
      <c r="V56" s="435"/>
    </row>
    <row r="57" spans="1:22" s="436" customFormat="1" ht="72" customHeight="1">
      <c r="A57" s="321">
        <v>56</v>
      </c>
      <c r="B57" s="358" t="s">
        <v>1060</v>
      </c>
      <c r="C57" s="321" t="s">
        <v>2847</v>
      </c>
      <c r="D57" s="321" t="s">
        <v>1059</v>
      </c>
      <c r="E57" s="321">
        <v>1</v>
      </c>
      <c r="F57" s="430" t="s">
        <v>2308</v>
      </c>
      <c r="G57" s="435"/>
      <c r="H57" s="435"/>
      <c r="I57" s="435"/>
      <c r="J57" s="435"/>
      <c r="K57" s="435"/>
      <c r="L57" s="435"/>
      <c r="M57" s="435"/>
      <c r="N57" s="435"/>
      <c r="O57" s="435"/>
      <c r="P57" s="435"/>
      <c r="Q57" s="435"/>
      <c r="R57" s="435"/>
      <c r="S57" s="435"/>
      <c r="T57" s="435"/>
      <c r="U57" s="435"/>
      <c r="V57" s="435"/>
    </row>
    <row r="58" spans="1:22" s="436" customFormat="1" ht="72" customHeight="1">
      <c r="A58" s="321">
        <v>57</v>
      </c>
      <c r="B58" s="358" t="s">
        <v>1064</v>
      </c>
      <c r="C58" s="321" t="s">
        <v>2847</v>
      </c>
      <c r="D58" s="321" t="s">
        <v>1063</v>
      </c>
      <c r="E58" s="321">
        <v>25</v>
      </c>
      <c r="F58" s="430" t="s">
        <v>2308</v>
      </c>
      <c r="G58" s="435"/>
      <c r="H58" s="435"/>
      <c r="I58" s="435"/>
      <c r="J58" s="435"/>
      <c r="K58" s="435"/>
      <c r="L58" s="435"/>
      <c r="M58" s="435"/>
      <c r="N58" s="435"/>
      <c r="O58" s="435"/>
      <c r="P58" s="435"/>
      <c r="Q58" s="435"/>
      <c r="R58" s="435"/>
      <c r="S58" s="435"/>
      <c r="T58" s="435"/>
      <c r="U58" s="435"/>
      <c r="V58" s="435"/>
    </row>
    <row r="59" spans="1:22" s="436" customFormat="1" ht="72" customHeight="1">
      <c r="A59" s="321">
        <v>58</v>
      </c>
      <c r="B59" s="358" t="s">
        <v>1067</v>
      </c>
      <c r="C59" s="321" t="s">
        <v>2847</v>
      </c>
      <c r="D59" s="321" t="s">
        <v>1066</v>
      </c>
      <c r="E59" s="321">
        <v>25</v>
      </c>
      <c r="F59" s="430" t="s">
        <v>2308</v>
      </c>
      <c r="G59" s="435"/>
      <c r="H59" s="435"/>
      <c r="I59" s="435"/>
      <c r="J59" s="435"/>
      <c r="K59" s="435"/>
      <c r="L59" s="435"/>
      <c r="M59" s="435"/>
      <c r="N59" s="435"/>
      <c r="O59" s="435"/>
      <c r="P59" s="435"/>
      <c r="Q59" s="435"/>
      <c r="R59" s="435"/>
      <c r="S59" s="435"/>
      <c r="T59" s="435"/>
      <c r="U59" s="435"/>
      <c r="V59" s="435"/>
    </row>
    <row r="60" spans="1:22" s="436" customFormat="1" ht="72" customHeight="1">
      <c r="A60" s="321">
        <v>59</v>
      </c>
      <c r="B60" s="358" t="s">
        <v>1070</v>
      </c>
      <c r="C60" s="321" t="s">
        <v>2847</v>
      </c>
      <c r="D60" s="321" t="s">
        <v>1069</v>
      </c>
      <c r="E60" s="321">
        <v>24</v>
      </c>
      <c r="F60" s="430" t="s">
        <v>2308</v>
      </c>
      <c r="G60" s="435"/>
      <c r="H60" s="435"/>
      <c r="I60" s="435"/>
      <c r="J60" s="435"/>
      <c r="K60" s="435"/>
      <c r="L60" s="435"/>
      <c r="M60" s="435"/>
      <c r="N60" s="435"/>
      <c r="O60" s="435"/>
      <c r="P60" s="435"/>
      <c r="Q60" s="435"/>
      <c r="R60" s="435"/>
      <c r="S60" s="435"/>
      <c r="T60" s="435"/>
      <c r="U60" s="435"/>
      <c r="V60" s="435"/>
    </row>
    <row r="61" spans="1:22" s="436" customFormat="1" ht="72" customHeight="1">
      <c r="A61" s="321">
        <v>60</v>
      </c>
      <c r="B61" s="358" t="s">
        <v>1164</v>
      </c>
      <c r="C61" s="321" t="s">
        <v>2847</v>
      </c>
      <c r="D61" s="321" t="s">
        <v>1161</v>
      </c>
      <c r="E61" s="321">
        <v>222</v>
      </c>
      <c r="F61" s="428" t="s">
        <v>2849</v>
      </c>
      <c r="G61" s="435"/>
      <c r="H61" s="435"/>
      <c r="I61" s="435"/>
      <c r="J61" s="435"/>
      <c r="K61" s="435"/>
      <c r="L61" s="435"/>
      <c r="M61" s="435"/>
      <c r="N61" s="435"/>
      <c r="O61" s="435"/>
      <c r="P61" s="435"/>
      <c r="Q61" s="435"/>
      <c r="R61" s="435"/>
      <c r="S61" s="435"/>
      <c r="T61" s="435"/>
      <c r="U61" s="435"/>
      <c r="V61" s="435"/>
    </row>
    <row r="62" spans="1:22" s="436" customFormat="1" ht="72" customHeight="1">
      <c r="A62" s="321">
        <v>61</v>
      </c>
      <c r="B62" s="358" t="s">
        <v>1185</v>
      </c>
      <c r="C62" s="321" t="s">
        <v>2847</v>
      </c>
      <c r="D62" s="321" t="s">
        <v>1184</v>
      </c>
      <c r="E62" s="321">
        <v>510</v>
      </c>
      <c r="F62" s="428" t="s">
        <v>2849</v>
      </c>
      <c r="G62" s="435"/>
      <c r="H62" s="435"/>
      <c r="I62" s="435"/>
      <c r="J62" s="435"/>
      <c r="K62" s="435"/>
      <c r="L62" s="435"/>
      <c r="M62" s="435"/>
      <c r="N62" s="435"/>
      <c r="O62" s="435"/>
      <c r="P62" s="435"/>
      <c r="Q62" s="435"/>
      <c r="R62" s="435"/>
      <c r="S62" s="435"/>
      <c r="T62" s="435"/>
      <c r="U62" s="435"/>
      <c r="V62" s="435"/>
    </row>
    <row r="63" spans="1:22" s="436" customFormat="1" ht="72" customHeight="1">
      <c r="A63" s="321">
        <v>62</v>
      </c>
      <c r="B63" s="358" t="s">
        <v>2492</v>
      </c>
      <c r="C63" s="321" t="s">
        <v>2847</v>
      </c>
      <c r="D63" s="321" t="s">
        <v>2491</v>
      </c>
      <c r="E63" s="321">
        <v>3000</v>
      </c>
      <c r="F63" s="428" t="s">
        <v>2849</v>
      </c>
      <c r="G63" s="435"/>
      <c r="H63" s="435"/>
      <c r="I63" s="435"/>
      <c r="J63" s="435"/>
      <c r="K63" s="435"/>
      <c r="L63" s="435"/>
      <c r="M63" s="435"/>
      <c r="N63" s="435"/>
      <c r="O63" s="435"/>
      <c r="P63" s="435"/>
      <c r="Q63" s="435"/>
      <c r="R63" s="435"/>
      <c r="S63" s="435"/>
      <c r="T63" s="435"/>
      <c r="U63" s="435"/>
      <c r="V63" s="435"/>
    </row>
    <row r="64" spans="1:22" s="436" customFormat="1" ht="72" customHeight="1">
      <c r="A64" s="321">
        <v>63</v>
      </c>
      <c r="B64" s="358" t="s">
        <v>1417</v>
      </c>
      <c r="C64" s="321" t="s">
        <v>2847</v>
      </c>
      <c r="D64" s="321" t="s">
        <v>1420</v>
      </c>
      <c r="E64" s="321">
        <v>258</v>
      </c>
      <c r="F64" s="428" t="s">
        <v>2849</v>
      </c>
      <c r="G64" s="435"/>
      <c r="H64" s="435"/>
      <c r="I64" s="435"/>
      <c r="J64" s="435"/>
      <c r="K64" s="435"/>
      <c r="L64" s="435"/>
      <c r="M64" s="435"/>
      <c r="N64" s="435"/>
      <c r="O64" s="435"/>
      <c r="P64" s="435"/>
      <c r="Q64" s="435"/>
      <c r="R64" s="435"/>
      <c r="S64" s="435"/>
      <c r="T64" s="435"/>
      <c r="U64" s="435"/>
      <c r="V64" s="435"/>
    </row>
    <row r="65" spans="1:22" s="436" customFormat="1" ht="53.25" customHeight="1">
      <c r="A65" s="321">
        <v>64</v>
      </c>
      <c r="B65" s="358" t="s">
        <v>1428</v>
      </c>
      <c r="C65" s="321" t="s">
        <v>2847</v>
      </c>
      <c r="D65" s="321" t="s">
        <v>1427</v>
      </c>
      <c r="E65" s="321">
        <v>632</v>
      </c>
      <c r="F65" s="428" t="s">
        <v>2849</v>
      </c>
      <c r="G65" s="435"/>
      <c r="H65" s="435"/>
      <c r="I65" s="435"/>
      <c r="J65" s="435"/>
      <c r="K65" s="435"/>
      <c r="L65" s="435"/>
      <c r="M65" s="435"/>
      <c r="N65" s="435"/>
      <c r="O65" s="435"/>
      <c r="P65" s="435"/>
      <c r="Q65" s="435"/>
      <c r="R65" s="435"/>
      <c r="S65" s="435"/>
      <c r="T65" s="435"/>
      <c r="U65" s="435"/>
      <c r="V65" s="435"/>
    </row>
    <row r="66" spans="1:22" s="436" customFormat="1" ht="49.5" customHeight="1">
      <c r="A66" s="321">
        <v>65</v>
      </c>
      <c r="B66" s="405" t="s">
        <v>1429</v>
      </c>
      <c r="C66" s="321" t="s">
        <v>2847</v>
      </c>
      <c r="D66" s="321" t="s">
        <v>1431</v>
      </c>
      <c r="E66" s="321">
        <v>259</v>
      </c>
      <c r="F66" s="428" t="s">
        <v>2849</v>
      </c>
      <c r="G66" s="435"/>
      <c r="H66" s="435"/>
      <c r="I66" s="435"/>
      <c r="J66" s="435"/>
      <c r="K66" s="435"/>
      <c r="L66" s="435"/>
      <c r="M66" s="435"/>
      <c r="N66" s="435"/>
      <c r="O66" s="435"/>
      <c r="P66" s="435"/>
      <c r="Q66" s="435"/>
      <c r="R66" s="435"/>
      <c r="S66" s="435"/>
      <c r="T66" s="435"/>
      <c r="U66" s="435"/>
      <c r="V66" s="435"/>
    </row>
    <row r="67" spans="1:22" s="436" customFormat="1" ht="55.5" customHeight="1">
      <c r="A67" s="321">
        <v>66</v>
      </c>
      <c r="B67" s="406" t="s">
        <v>2026</v>
      </c>
      <c r="C67" s="321" t="s">
        <v>2847</v>
      </c>
      <c r="D67" s="321" t="s">
        <v>2025</v>
      </c>
      <c r="E67" s="321">
        <v>1050</v>
      </c>
      <c r="F67" s="428" t="s">
        <v>2849</v>
      </c>
      <c r="G67" s="435"/>
      <c r="H67" s="435"/>
      <c r="I67" s="435"/>
      <c r="J67" s="435"/>
      <c r="K67" s="435"/>
      <c r="L67" s="435"/>
      <c r="M67" s="435"/>
      <c r="N67" s="435"/>
      <c r="O67" s="435"/>
      <c r="P67" s="435"/>
      <c r="Q67" s="435"/>
      <c r="R67" s="435"/>
      <c r="S67" s="435"/>
      <c r="T67" s="435"/>
      <c r="U67" s="435"/>
      <c r="V67" s="435"/>
    </row>
    <row r="68" spans="1:22" s="436" customFormat="1" ht="53.25" customHeight="1">
      <c r="A68" s="321">
        <v>67</v>
      </c>
      <c r="B68" s="406" t="s">
        <v>2222</v>
      </c>
      <c r="C68" s="321" t="s">
        <v>2847</v>
      </c>
      <c r="D68" s="321" t="s">
        <v>2221</v>
      </c>
      <c r="E68" s="321">
        <v>1050</v>
      </c>
      <c r="F68" s="428" t="s">
        <v>2849</v>
      </c>
      <c r="G68" s="435"/>
      <c r="H68" s="435"/>
      <c r="I68" s="435"/>
      <c r="J68" s="435"/>
      <c r="K68" s="435"/>
      <c r="L68" s="435"/>
      <c r="M68" s="435"/>
      <c r="N68" s="435"/>
      <c r="O68" s="435"/>
      <c r="P68" s="435"/>
      <c r="Q68" s="435"/>
      <c r="R68" s="435"/>
      <c r="S68" s="435"/>
      <c r="T68" s="435"/>
      <c r="U68" s="435"/>
      <c r="V68" s="435"/>
    </row>
    <row r="69" spans="1:22" s="436" customFormat="1" ht="39" customHeight="1">
      <c r="A69" s="321">
        <v>68</v>
      </c>
      <c r="B69" s="406" t="s">
        <v>1854</v>
      </c>
      <c r="C69" s="321" t="s">
        <v>2847</v>
      </c>
      <c r="D69" s="321" t="s">
        <v>1853</v>
      </c>
      <c r="E69" s="321">
        <v>1050</v>
      </c>
      <c r="F69" s="428" t="s">
        <v>2849</v>
      </c>
      <c r="G69" s="435"/>
      <c r="H69" s="435"/>
      <c r="I69" s="435"/>
      <c r="J69" s="435"/>
      <c r="K69" s="435"/>
      <c r="L69" s="435"/>
      <c r="M69" s="435"/>
      <c r="N69" s="435"/>
      <c r="O69" s="435"/>
      <c r="P69" s="435"/>
      <c r="Q69" s="435"/>
      <c r="R69" s="435"/>
      <c r="S69" s="435"/>
      <c r="T69" s="435"/>
      <c r="U69" s="435"/>
      <c r="V69" s="435"/>
    </row>
    <row r="70" spans="1:22" s="436" customFormat="1" ht="41.25" customHeight="1">
      <c r="A70" s="321">
        <v>69</v>
      </c>
      <c r="B70" s="406" t="s">
        <v>1817</v>
      </c>
      <c r="C70" s="321" t="s">
        <v>2847</v>
      </c>
      <c r="D70" s="321" t="s">
        <v>1816</v>
      </c>
      <c r="E70" s="321">
        <v>1050</v>
      </c>
      <c r="F70" s="428" t="s">
        <v>2849</v>
      </c>
      <c r="G70" s="435"/>
      <c r="H70" s="435"/>
      <c r="I70" s="435"/>
      <c r="J70" s="435"/>
      <c r="K70" s="435"/>
      <c r="L70" s="435"/>
      <c r="M70" s="435"/>
      <c r="N70" s="435"/>
      <c r="O70" s="435"/>
      <c r="P70" s="435"/>
      <c r="Q70" s="435"/>
      <c r="R70" s="435"/>
      <c r="S70" s="435"/>
      <c r="T70" s="435"/>
      <c r="U70" s="435"/>
      <c r="V70" s="435"/>
    </row>
    <row r="71" spans="1:22" s="436" customFormat="1" ht="87" customHeight="1">
      <c r="A71" s="321">
        <v>70</v>
      </c>
      <c r="B71" s="406" t="s">
        <v>2785</v>
      </c>
      <c r="C71" s="321" t="s">
        <v>2847</v>
      </c>
      <c r="D71" s="321" t="s">
        <v>2784</v>
      </c>
      <c r="E71" s="321">
        <v>1050</v>
      </c>
      <c r="F71" s="428" t="s">
        <v>2849</v>
      </c>
      <c r="G71" s="435"/>
      <c r="H71" s="435"/>
      <c r="I71" s="435"/>
      <c r="J71" s="435"/>
      <c r="K71" s="435"/>
      <c r="L71" s="435"/>
      <c r="M71" s="435"/>
      <c r="N71" s="435"/>
      <c r="O71" s="435"/>
      <c r="P71" s="435"/>
      <c r="Q71" s="435"/>
      <c r="R71" s="435"/>
      <c r="S71" s="435"/>
      <c r="T71" s="435"/>
      <c r="U71" s="435"/>
      <c r="V71" s="435"/>
    </row>
    <row r="72" spans="1:22" s="436" customFormat="1" ht="52.5" customHeight="1">
      <c r="A72" s="321">
        <v>71</v>
      </c>
      <c r="B72" s="406" t="s">
        <v>1726</v>
      </c>
      <c r="C72" s="321" t="s">
        <v>2847</v>
      </c>
      <c r="D72" s="321" t="s">
        <v>1725</v>
      </c>
      <c r="E72" s="321">
        <v>1050</v>
      </c>
      <c r="F72" s="428" t="s">
        <v>2849</v>
      </c>
      <c r="G72" s="435"/>
      <c r="H72" s="435"/>
      <c r="I72" s="435"/>
      <c r="J72" s="435"/>
      <c r="K72" s="435"/>
      <c r="L72" s="435"/>
      <c r="M72" s="435"/>
      <c r="N72" s="435"/>
      <c r="O72" s="435"/>
      <c r="P72" s="435"/>
      <c r="Q72" s="435"/>
      <c r="R72" s="435"/>
      <c r="S72" s="435"/>
      <c r="T72" s="435"/>
      <c r="U72" s="435"/>
      <c r="V72" s="435"/>
    </row>
    <row r="73" spans="1:22" s="436" customFormat="1" ht="44.25" customHeight="1">
      <c r="A73" s="321">
        <v>72</v>
      </c>
      <c r="B73" s="406" t="s">
        <v>1858</v>
      </c>
      <c r="C73" s="321" t="s">
        <v>2847</v>
      </c>
      <c r="D73" s="321" t="s">
        <v>1857</v>
      </c>
      <c r="E73" s="321">
        <v>1050</v>
      </c>
      <c r="F73" s="428" t="s">
        <v>2849</v>
      </c>
      <c r="G73" s="435"/>
      <c r="H73" s="435"/>
      <c r="I73" s="435"/>
      <c r="J73" s="435"/>
      <c r="K73" s="435"/>
      <c r="L73" s="435"/>
      <c r="M73" s="435"/>
      <c r="N73" s="435"/>
      <c r="O73" s="435"/>
      <c r="P73" s="435"/>
      <c r="Q73" s="435"/>
      <c r="R73" s="435"/>
      <c r="S73" s="435"/>
      <c r="T73" s="435"/>
      <c r="U73" s="435"/>
      <c r="V73" s="435"/>
    </row>
    <row r="74" spans="1:22" s="436" customFormat="1" ht="70.5" customHeight="1">
      <c r="A74" s="321">
        <v>73</v>
      </c>
      <c r="B74" s="406" t="s">
        <v>2789</v>
      </c>
      <c r="C74" s="321" t="s">
        <v>2847</v>
      </c>
      <c r="D74" s="321" t="s">
        <v>2788</v>
      </c>
      <c r="E74" s="321">
        <v>1050</v>
      </c>
      <c r="F74" s="428" t="s">
        <v>2849</v>
      </c>
      <c r="G74" s="435"/>
      <c r="H74" s="435"/>
      <c r="I74" s="435"/>
      <c r="J74" s="435"/>
      <c r="K74" s="435"/>
      <c r="L74" s="435"/>
      <c r="M74" s="435"/>
      <c r="N74" s="435"/>
      <c r="O74" s="435"/>
      <c r="P74" s="435"/>
      <c r="Q74" s="435"/>
      <c r="R74" s="435"/>
      <c r="S74" s="435"/>
      <c r="T74" s="435"/>
      <c r="U74" s="435"/>
      <c r="V74" s="435"/>
    </row>
    <row r="75" spans="1:22" s="436" customFormat="1" ht="80.25" customHeight="1">
      <c r="A75" s="321">
        <v>74</v>
      </c>
      <c r="B75" s="406" t="s">
        <v>2226</v>
      </c>
      <c r="C75" s="321" t="s">
        <v>2847</v>
      </c>
      <c r="D75" s="321" t="s">
        <v>2225</v>
      </c>
      <c r="E75" s="321">
        <v>1050</v>
      </c>
      <c r="F75" s="428" t="s">
        <v>2849</v>
      </c>
      <c r="G75" s="435"/>
      <c r="H75" s="435"/>
      <c r="I75" s="435"/>
      <c r="J75" s="435"/>
      <c r="K75" s="435"/>
      <c r="L75" s="435"/>
      <c r="M75" s="435"/>
      <c r="N75" s="435"/>
      <c r="O75" s="435"/>
      <c r="P75" s="435"/>
      <c r="Q75" s="435"/>
      <c r="R75" s="435"/>
      <c r="S75" s="435"/>
      <c r="T75" s="435"/>
      <c r="U75" s="435"/>
      <c r="V75" s="435"/>
    </row>
    <row r="76" spans="1:22" s="436" customFormat="1" ht="69" customHeight="1">
      <c r="A76" s="321">
        <v>75</v>
      </c>
      <c r="B76" s="406" t="s">
        <v>2709</v>
      </c>
      <c r="C76" s="321" t="s">
        <v>2847</v>
      </c>
      <c r="D76" s="321" t="s">
        <v>2708</v>
      </c>
      <c r="E76" s="321">
        <v>1050</v>
      </c>
      <c r="F76" s="428" t="s">
        <v>2849</v>
      </c>
      <c r="G76" s="435"/>
      <c r="H76" s="435"/>
      <c r="I76" s="435"/>
      <c r="J76" s="435"/>
      <c r="K76" s="435"/>
      <c r="L76" s="435"/>
      <c r="M76" s="435"/>
      <c r="N76" s="435"/>
      <c r="O76" s="435"/>
      <c r="P76" s="435"/>
      <c r="Q76" s="435"/>
      <c r="R76" s="435"/>
      <c r="S76" s="435"/>
      <c r="T76" s="435"/>
      <c r="U76" s="435"/>
      <c r="V76" s="435"/>
    </row>
    <row r="77" spans="1:22" s="436" customFormat="1" ht="87" customHeight="1">
      <c r="A77" s="321">
        <v>76</v>
      </c>
      <c r="B77" s="406" t="s">
        <v>2774</v>
      </c>
      <c r="C77" s="321" t="s">
        <v>2847</v>
      </c>
      <c r="D77" s="321" t="s">
        <v>2773</v>
      </c>
      <c r="E77" s="321">
        <v>1050</v>
      </c>
      <c r="F77" s="428" t="s">
        <v>2849</v>
      </c>
      <c r="G77" s="435"/>
      <c r="H77" s="435"/>
      <c r="I77" s="435"/>
      <c r="J77" s="435"/>
      <c r="K77" s="435"/>
      <c r="L77" s="435"/>
      <c r="M77" s="435"/>
      <c r="N77" s="435"/>
      <c r="O77" s="435"/>
      <c r="P77" s="435"/>
      <c r="Q77" s="435"/>
      <c r="R77" s="435"/>
      <c r="S77" s="435"/>
      <c r="T77" s="435"/>
      <c r="U77" s="435"/>
      <c r="V77" s="435"/>
    </row>
    <row r="78" spans="1:22" s="436" customFormat="1" ht="78" customHeight="1">
      <c r="A78" s="321">
        <v>77</v>
      </c>
      <c r="B78" s="406" t="s">
        <v>2519</v>
      </c>
      <c r="C78" s="321" t="s">
        <v>2847</v>
      </c>
      <c r="D78" s="321" t="s">
        <v>2518</v>
      </c>
      <c r="E78" s="321">
        <v>1050</v>
      </c>
      <c r="F78" s="428" t="s">
        <v>2849</v>
      </c>
      <c r="G78" s="435"/>
      <c r="H78" s="435"/>
      <c r="I78" s="435"/>
      <c r="J78" s="435"/>
      <c r="K78" s="435"/>
      <c r="L78" s="435"/>
      <c r="M78" s="435"/>
      <c r="N78" s="435"/>
      <c r="O78" s="435"/>
      <c r="P78" s="435"/>
      <c r="Q78" s="435"/>
      <c r="R78" s="435"/>
      <c r="S78" s="435"/>
      <c r="T78" s="435"/>
      <c r="U78" s="435"/>
      <c r="V78" s="435"/>
    </row>
    <row r="79" spans="1:22" s="436" customFormat="1" ht="69" customHeight="1">
      <c r="A79" s="321">
        <v>78</v>
      </c>
      <c r="B79" s="406" t="s">
        <v>2713</v>
      </c>
      <c r="C79" s="321" t="s">
        <v>2847</v>
      </c>
      <c r="D79" s="321" t="s">
        <v>2712</v>
      </c>
      <c r="E79" s="321">
        <v>1050</v>
      </c>
      <c r="F79" s="428" t="s">
        <v>2849</v>
      </c>
      <c r="G79" s="435"/>
      <c r="H79" s="435"/>
      <c r="I79" s="435"/>
      <c r="J79" s="435"/>
      <c r="K79" s="435"/>
      <c r="L79" s="435"/>
      <c r="M79" s="435"/>
      <c r="N79" s="435"/>
      <c r="O79" s="435"/>
      <c r="P79" s="435"/>
      <c r="Q79" s="435"/>
      <c r="R79" s="435"/>
      <c r="S79" s="435"/>
      <c r="T79" s="435"/>
      <c r="U79" s="435"/>
      <c r="V79" s="435"/>
    </row>
    <row r="80" spans="1:22" s="436" customFormat="1" ht="36.75" customHeight="1">
      <c r="A80" s="321">
        <v>79</v>
      </c>
      <c r="B80" s="406" t="s">
        <v>1862</v>
      </c>
      <c r="C80" s="321" t="s">
        <v>2847</v>
      </c>
      <c r="D80" s="321" t="s">
        <v>1861</v>
      </c>
      <c r="E80" s="321">
        <v>1050</v>
      </c>
      <c r="F80" s="428" t="s">
        <v>2849</v>
      </c>
      <c r="G80" s="435"/>
      <c r="H80" s="435"/>
      <c r="I80" s="435"/>
      <c r="J80" s="435"/>
      <c r="K80" s="435"/>
      <c r="L80" s="435"/>
      <c r="M80" s="435"/>
      <c r="N80" s="435"/>
      <c r="O80" s="435"/>
      <c r="P80" s="435"/>
      <c r="Q80" s="435"/>
      <c r="R80" s="435"/>
      <c r="S80" s="435"/>
      <c r="T80" s="435"/>
      <c r="U80" s="435"/>
      <c r="V80" s="435"/>
    </row>
    <row r="81" spans="1:22" s="436" customFormat="1" ht="87" customHeight="1">
      <c r="A81" s="321">
        <v>80</v>
      </c>
      <c r="B81" s="406" t="s">
        <v>2777</v>
      </c>
      <c r="C81" s="321" t="s">
        <v>2847</v>
      </c>
      <c r="D81" s="321" t="s">
        <v>2776</v>
      </c>
      <c r="E81" s="321">
        <v>1050</v>
      </c>
      <c r="F81" s="428" t="s">
        <v>2849</v>
      </c>
      <c r="G81" s="435"/>
      <c r="H81" s="435"/>
      <c r="I81" s="435"/>
      <c r="J81" s="435"/>
      <c r="K81" s="435"/>
      <c r="L81" s="435"/>
      <c r="M81" s="435"/>
      <c r="N81" s="435"/>
      <c r="O81" s="435"/>
      <c r="P81" s="435"/>
      <c r="Q81" s="435"/>
      <c r="R81" s="435"/>
      <c r="S81" s="435"/>
      <c r="T81" s="435"/>
      <c r="U81" s="435"/>
      <c r="V81" s="435"/>
    </row>
    <row r="82" spans="1:22" s="436" customFormat="1" ht="87" customHeight="1">
      <c r="A82" s="321">
        <v>81</v>
      </c>
      <c r="B82" s="406" t="s">
        <v>2781</v>
      </c>
      <c r="C82" s="321" t="s">
        <v>2847</v>
      </c>
      <c r="D82" s="321" t="s">
        <v>2780</v>
      </c>
      <c r="E82" s="321">
        <v>1050</v>
      </c>
      <c r="F82" s="428" t="s">
        <v>2849</v>
      </c>
      <c r="G82" s="435"/>
      <c r="H82" s="435"/>
      <c r="I82" s="435"/>
      <c r="J82" s="435"/>
      <c r="K82" s="435"/>
      <c r="L82" s="435"/>
      <c r="M82" s="435"/>
      <c r="N82" s="435"/>
      <c r="O82" s="435"/>
      <c r="P82" s="435"/>
      <c r="Q82" s="435"/>
      <c r="R82" s="435"/>
      <c r="S82" s="435"/>
      <c r="T82" s="435"/>
      <c r="U82" s="435"/>
      <c r="V82" s="435"/>
    </row>
    <row r="83" spans="1:22" s="436" customFormat="1" ht="39.75" customHeight="1">
      <c r="A83" s="321">
        <v>82</v>
      </c>
      <c r="B83" s="406" t="s">
        <v>1866</v>
      </c>
      <c r="C83" s="321" t="s">
        <v>2847</v>
      </c>
      <c r="D83" s="321" t="s">
        <v>1865</v>
      </c>
      <c r="E83" s="321">
        <v>1050</v>
      </c>
      <c r="F83" s="428" t="s">
        <v>2849</v>
      </c>
      <c r="G83" s="435"/>
      <c r="H83" s="435"/>
      <c r="I83" s="435"/>
      <c r="J83" s="435"/>
      <c r="K83" s="435"/>
      <c r="L83" s="435"/>
      <c r="M83" s="435"/>
      <c r="N83" s="435"/>
      <c r="O83" s="435"/>
      <c r="P83" s="435"/>
      <c r="Q83" s="435"/>
      <c r="R83" s="435"/>
      <c r="S83" s="435"/>
      <c r="T83" s="435"/>
      <c r="U83" s="435"/>
      <c r="V83" s="435"/>
    </row>
    <row r="84" spans="1:22" s="436" customFormat="1" ht="78" customHeight="1">
      <c r="A84" s="321">
        <v>83</v>
      </c>
      <c r="B84" s="406" t="s">
        <v>2523</v>
      </c>
      <c r="C84" s="321" t="s">
        <v>2847</v>
      </c>
      <c r="D84" s="321" t="s">
        <v>2522</v>
      </c>
      <c r="E84" s="321">
        <v>1050</v>
      </c>
      <c r="F84" s="428" t="s">
        <v>2849</v>
      </c>
      <c r="G84" s="435"/>
      <c r="H84" s="435"/>
      <c r="I84" s="435"/>
      <c r="J84" s="435"/>
      <c r="K84" s="435"/>
      <c r="L84" s="435"/>
      <c r="M84" s="435"/>
      <c r="N84" s="435"/>
      <c r="O84" s="435"/>
      <c r="P84" s="435"/>
      <c r="Q84" s="435"/>
      <c r="R84" s="435"/>
      <c r="S84" s="435"/>
      <c r="T84" s="435"/>
      <c r="U84" s="435"/>
      <c r="V84" s="435"/>
    </row>
    <row r="85" spans="1:22" s="436" customFormat="1" ht="42.75" customHeight="1">
      <c r="A85" s="321">
        <v>84</v>
      </c>
      <c r="B85" s="406" t="s">
        <v>1870</v>
      </c>
      <c r="C85" s="321" t="s">
        <v>2847</v>
      </c>
      <c r="D85" s="321" t="s">
        <v>1869</v>
      </c>
      <c r="E85" s="321">
        <v>1050</v>
      </c>
      <c r="F85" s="428" t="s">
        <v>2849</v>
      </c>
      <c r="G85" s="435"/>
      <c r="H85" s="435"/>
      <c r="I85" s="435"/>
      <c r="J85" s="435"/>
      <c r="K85" s="435"/>
      <c r="L85" s="435"/>
      <c r="M85" s="435"/>
      <c r="N85" s="435"/>
      <c r="O85" s="435"/>
      <c r="P85" s="435"/>
      <c r="Q85" s="435"/>
      <c r="R85" s="435"/>
      <c r="S85" s="435"/>
      <c r="T85" s="435"/>
      <c r="U85" s="435"/>
      <c r="V85" s="435"/>
    </row>
    <row r="86" spans="1:22" s="436" customFormat="1" ht="89.25" customHeight="1">
      <c r="A86" s="321">
        <v>85</v>
      </c>
      <c r="B86" s="406" t="s">
        <v>2762</v>
      </c>
      <c r="C86" s="321" t="s">
        <v>2847</v>
      </c>
      <c r="D86" s="321" t="s">
        <v>2761</v>
      </c>
      <c r="E86" s="321">
        <v>1050</v>
      </c>
      <c r="F86" s="428" t="s">
        <v>2849</v>
      </c>
      <c r="G86" s="435"/>
      <c r="H86" s="435"/>
      <c r="I86" s="435"/>
      <c r="J86" s="435"/>
      <c r="K86" s="435"/>
      <c r="L86" s="435"/>
      <c r="M86" s="435"/>
      <c r="N86" s="435"/>
      <c r="O86" s="435"/>
      <c r="P86" s="435"/>
      <c r="Q86" s="435"/>
      <c r="R86" s="435"/>
      <c r="S86" s="435"/>
      <c r="T86" s="435"/>
      <c r="U86" s="435"/>
      <c r="V86" s="435"/>
    </row>
    <row r="87" spans="1:22" s="436" customFormat="1" ht="87" customHeight="1">
      <c r="A87" s="321">
        <v>86</v>
      </c>
      <c r="B87" s="406" t="s">
        <v>2765</v>
      </c>
      <c r="C87" s="321" t="s">
        <v>2847</v>
      </c>
      <c r="D87" s="321" t="s">
        <v>2764</v>
      </c>
      <c r="E87" s="321">
        <v>1050</v>
      </c>
      <c r="F87" s="428" t="s">
        <v>2849</v>
      </c>
      <c r="G87" s="435"/>
      <c r="H87" s="435"/>
      <c r="I87" s="435"/>
      <c r="J87" s="435"/>
      <c r="K87" s="435"/>
      <c r="L87" s="435"/>
      <c r="M87" s="435"/>
      <c r="N87" s="435"/>
      <c r="O87" s="435"/>
      <c r="P87" s="435"/>
      <c r="Q87" s="435"/>
      <c r="R87" s="435"/>
      <c r="S87" s="435"/>
      <c r="T87" s="435"/>
      <c r="U87" s="435"/>
      <c r="V87" s="435"/>
    </row>
    <row r="88" spans="1:22" s="436" customFormat="1" ht="83.25" customHeight="1">
      <c r="A88" s="321">
        <v>87</v>
      </c>
      <c r="B88" s="406" t="s">
        <v>2689</v>
      </c>
      <c r="C88" s="321" t="s">
        <v>2847</v>
      </c>
      <c r="D88" s="321" t="s">
        <v>2688</v>
      </c>
      <c r="E88" s="321">
        <v>1050</v>
      </c>
      <c r="F88" s="428" t="s">
        <v>2849</v>
      </c>
      <c r="G88" s="435"/>
      <c r="H88" s="435"/>
      <c r="I88" s="435"/>
      <c r="J88" s="435"/>
      <c r="K88" s="435"/>
      <c r="L88" s="435"/>
      <c r="M88" s="435"/>
      <c r="N88" s="435"/>
      <c r="O88" s="435"/>
      <c r="P88" s="435"/>
      <c r="Q88" s="435"/>
      <c r="R88" s="435"/>
      <c r="S88" s="435"/>
      <c r="T88" s="435"/>
      <c r="U88" s="435"/>
      <c r="V88" s="435"/>
    </row>
    <row r="89" spans="1:22" s="436" customFormat="1" ht="43.5" customHeight="1">
      <c r="A89" s="321">
        <v>88</v>
      </c>
      <c r="B89" s="406" t="s">
        <v>2084</v>
      </c>
      <c r="C89" s="321" t="s">
        <v>2847</v>
      </c>
      <c r="D89" s="321" t="s">
        <v>2078</v>
      </c>
      <c r="E89" s="321">
        <v>1050</v>
      </c>
      <c r="F89" s="428" t="s">
        <v>2849</v>
      </c>
      <c r="G89" s="435"/>
      <c r="H89" s="435"/>
      <c r="I89" s="435"/>
      <c r="J89" s="435"/>
      <c r="K89" s="435"/>
      <c r="L89" s="435"/>
      <c r="M89" s="435"/>
      <c r="N89" s="435"/>
      <c r="O89" s="435"/>
      <c r="P89" s="435"/>
      <c r="Q89" s="435"/>
      <c r="R89" s="435"/>
      <c r="S89" s="435"/>
      <c r="T89" s="435"/>
      <c r="U89" s="435"/>
      <c r="V89" s="435"/>
    </row>
    <row r="90" spans="1:22" s="436" customFormat="1" ht="85.5" customHeight="1">
      <c r="A90" s="321">
        <v>89</v>
      </c>
      <c r="B90" s="406" t="s">
        <v>2510</v>
      </c>
      <c r="C90" s="321" t="s">
        <v>2847</v>
      </c>
      <c r="D90" s="321" t="s">
        <v>2509</v>
      </c>
      <c r="E90" s="321">
        <v>1050</v>
      </c>
      <c r="F90" s="428" t="s">
        <v>2849</v>
      </c>
      <c r="G90" s="435"/>
      <c r="H90" s="435"/>
      <c r="I90" s="435"/>
      <c r="J90" s="435"/>
      <c r="K90" s="435"/>
      <c r="L90" s="435"/>
      <c r="M90" s="435"/>
      <c r="N90" s="435"/>
      <c r="O90" s="435"/>
      <c r="P90" s="435"/>
      <c r="Q90" s="435"/>
      <c r="R90" s="435"/>
      <c r="S90" s="435"/>
      <c r="T90" s="435"/>
      <c r="U90" s="435"/>
      <c r="V90" s="435"/>
    </row>
    <row r="91" spans="1:22" s="436" customFormat="1" ht="64.5" customHeight="1">
      <c r="A91" s="321">
        <v>90</v>
      </c>
      <c r="B91" s="406" t="s">
        <v>2083</v>
      </c>
      <c r="C91" s="321" t="s">
        <v>2847</v>
      </c>
      <c r="D91" s="321" t="s">
        <v>2079</v>
      </c>
      <c r="E91" s="321">
        <v>1050</v>
      </c>
      <c r="F91" s="428" t="s">
        <v>2849</v>
      </c>
      <c r="G91" s="435"/>
      <c r="H91" s="435"/>
      <c r="I91" s="435"/>
      <c r="J91" s="435"/>
      <c r="K91" s="435"/>
      <c r="L91" s="435"/>
      <c r="M91" s="435"/>
      <c r="N91" s="435"/>
      <c r="O91" s="435"/>
      <c r="P91" s="435"/>
      <c r="Q91" s="435"/>
      <c r="R91" s="435"/>
      <c r="S91" s="435"/>
      <c r="T91" s="435"/>
      <c r="U91" s="435"/>
      <c r="V91" s="435"/>
    </row>
    <row r="92" spans="1:22" s="436" customFormat="1" ht="35.25" customHeight="1">
      <c r="A92" s="321">
        <v>91</v>
      </c>
      <c r="B92" s="406" t="s">
        <v>2023</v>
      </c>
      <c r="C92" s="321" t="s">
        <v>2847</v>
      </c>
      <c r="D92" s="321" t="s">
        <v>2022</v>
      </c>
      <c r="E92" s="321">
        <v>1050</v>
      </c>
      <c r="F92" s="428" t="s">
        <v>2849</v>
      </c>
      <c r="G92" s="435"/>
      <c r="H92" s="435"/>
      <c r="I92" s="435"/>
      <c r="J92" s="435"/>
      <c r="K92" s="435"/>
      <c r="L92" s="435"/>
      <c r="M92" s="435"/>
      <c r="N92" s="435"/>
      <c r="O92" s="435"/>
      <c r="P92" s="435"/>
      <c r="Q92" s="435"/>
      <c r="R92" s="435"/>
      <c r="S92" s="435"/>
      <c r="T92" s="435"/>
      <c r="U92" s="435"/>
      <c r="V92" s="435"/>
    </row>
    <row r="93" spans="1:22" s="436" customFormat="1" ht="42.75" customHeight="1">
      <c r="A93" s="321">
        <v>92</v>
      </c>
      <c r="B93" s="406" t="s">
        <v>1873</v>
      </c>
      <c r="C93" s="321" t="s">
        <v>2847</v>
      </c>
      <c r="D93" s="321" t="s">
        <v>1872</v>
      </c>
      <c r="E93" s="321">
        <v>1050</v>
      </c>
      <c r="F93" s="428" t="s">
        <v>2849</v>
      </c>
      <c r="G93" s="435"/>
      <c r="H93" s="435"/>
      <c r="I93" s="435"/>
      <c r="J93" s="435"/>
      <c r="K93" s="435"/>
      <c r="L93" s="435"/>
      <c r="M93" s="435"/>
      <c r="N93" s="435"/>
      <c r="O93" s="435"/>
      <c r="P93" s="435"/>
      <c r="Q93" s="435"/>
      <c r="R93" s="435"/>
      <c r="S93" s="435"/>
      <c r="T93" s="435"/>
      <c r="U93" s="435"/>
      <c r="V93" s="435"/>
    </row>
    <row r="94" spans="1:22" s="436" customFormat="1" ht="81.75" customHeight="1">
      <c r="A94" s="321">
        <v>93</v>
      </c>
      <c r="B94" s="406" t="s">
        <v>2697</v>
      </c>
      <c r="C94" s="321" t="s">
        <v>2847</v>
      </c>
      <c r="D94" s="321" t="s">
        <v>2696</v>
      </c>
      <c r="E94" s="321">
        <v>1050</v>
      </c>
      <c r="F94" s="428" t="s">
        <v>2849</v>
      </c>
      <c r="G94" s="435"/>
      <c r="H94" s="435"/>
      <c r="I94" s="435"/>
      <c r="J94" s="435"/>
      <c r="K94" s="435"/>
      <c r="L94" s="435"/>
      <c r="M94" s="435"/>
      <c r="N94" s="435"/>
      <c r="O94" s="435"/>
      <c r="P94" s="435"/>
      <c r="Q94" s="435"/>
      <c r="R94" s="435"/>
      <c r="S94" s="435"/>
      <c r="T94" s="435"/>
      <c r="U94" s="435"/>
      <c r="V94" s="435"/>
    </row>
    <row r="95" spans="1:22" s="436" customFormat="1" ht="63.75" customHeight="1">
      <c r="A95" s="321">
        <v>94</v>
      </c>
      <c r="B95" s="406" t="s">
        <v>2230</v>
      </c>
      <c r="C95" s="321" t="s">
        <v>2847</v>
      </c>
      <c r="D95" s="321" t="s">
        <v>2229</v>
      </c>
      <c r="E95" s="321">
        <v>1050</v>
      </c>
      <c r="F95" s="428" t="s">
        <v>2849</v>
      </c>
      <c r="G95" s="435"/>
      <c r="H95" s="435"/>
      <c r="I95" s="435"/>
      <c r="J95" s="435"/>
      <c r="K95" s="435"/>
      <c r="L95" s="435"/>
      <c r="M95" s="435"/>
      <c r="N95" s="435"/>
      <c r="O95" s="435"/>
      <c r="P95" s="435"/>
      <c r="Q95" s="435"/>
      <c r="R95" s="435"/>
      <c r="S95" s="435"/>
      <c r="T95" s="435"/>
      <c r="U95" s="435"/>
      <c r="V95" s="435"/>
    </row>
    <row r="96" spans="1:22" s="436" customFormat="1" ht="63.75" customHeight="1">
      <c r="A96" s="321">
        <v>95</v>
      </c>
      <c r="B96" s="406" t="s">
        <v>2496</v>
      </c>
      <c r="C96" s="321" t="s">
        <v>2847</v>
      </c>
      <c r="D96" s="321" t="s">
        <v>2495</v>
      </c>
      <c r="E96" s="321">
        <v>1050</v>
      </c>
      <c r="F96" s="428" t="s">
        <v>2849</v>
      </c>
      <c r="G96" s="435"/>
      <c r="H96" s="435"/>
      <c r="I96" s="435"/>
      <c r="J96" s="435"/>
      <c r="K96" s="435"/>
      <c r="L96" s="435"/>
      <c r="M96" s="435"/>
      <c r="N96" s="435"/>
      <c r="O96" s="435"/>
      <c r="P96" s="435"/>
      <c r="Q96" s="435"/>
      <c r="R96" s="435"/>
      <c r="S96" s="435"/>
      <c r="T96" s="435"/>
      <c r="U96" s="435"/>
      <c r="V96" s="435"/>
    </row>
    <row r="97" spans="1:22" s="436" customFormat="1" ht="39" customHeight="1">
      <c r="A97" s="321">
        <v>96</v>
      </c>
      <c r="B97" s="406" t="s">
        <v>2019</v>
      </c>
      <c r="C97" s="321" t="s">
        <v>2847</v>
      </c>
      <c r="D97" s="321" t="s">
        <v>2018</v>
      </c>
      <c r="E97" s="321">
        <v>1050</v>
      </c>
      <c r="F97" s="428" t="s">
        <v>2849</v>
      </c>
      <c r="G97" s="435"/>
      <c r="H97" s="435"/>
      <c r="I97" s="435"/>
      <c r="J97" s="435"/>
      <c r="K97" s="435"/>
      <c r="L97" s="435"/>
      <c r="M97" s="435"/>
      <c r="N97" s="435"/>
      <c r="O97" s="435"/>
      <c r="P97" s="435"/>
      <c r="Q97" s="435"/>
      <c r="R97" s="435"/>
      <c r="S97" s="435"/>
      <c r="T97" s="435"/>
      <c r="U97" s="435"/>
      <c r="V97" s="435"/>
    </row>
    <row r="98" spans="1:22" s="436" customFormat="1" ht="77.25" customHeight="1">
      <c r="A98" s="321">
        <v>97</v>
      </c>
      <c r="B98" s="406" t="s">
        <v>2498</v>
      </c>
      <c r="C98" s="321" t="s">
        <v>2847</v>
      </c>
      <c r="D98" s="321" t="s">
        <v>2497</v>
      </c>
      <c r="E98" s="321">
        <v>1050</v>
      </c>
      <c r="F98" s="428" t="s">
        <v>2849</v>
      </c>
      <c r="G98" s="435"/>
      <c r="H98" s="435"/>
      <c r="I98" s="435"/>
      <c r="J98" s="435"/>
      <c r="K98" s="435"/>
      <c r="L98" s="435"/>
      <c r="M98" s="435"/>
      <c r="N98" s="435"/>
      <c r="O98" s="435"/>
      <c r="P98" s="435"/>
      <c r="Q98" s="435"/>
      <c r="R98" s="435"/>
      <c r="S98" s="435"/>
      <c r="T98" s="435"/>
      <c r="U98" s="435"/>
      <c r="V98" s="435"/>
    </row>
    <row r="99" spans="1:22" s="436" customFormat="1" ht="75.75" customHeight="1">
      <c r="A99" s="321">
        <v>98</v>
      </c>
      <c r="B99" s="406" t="s">
        <v>2235</v>
      </c>
      <c r="C99" s="321" t="s">
        <v>2847</v>
      </c>
      <c r="D99" s="321" t="s">
        <v>2233</v>
      </c>
      <c r="E99" s="321">
        <v>1050</v>
      </c>
      <c r="F99" s="428" t="s">
        <v>2849</v>
      </c>
      <c r="G99" s="435"/>
      <c r="H99" s="435"/>
      <c r="I99" s="435"/>
      <c r="J99" s="435"/>
      <c r="K99" s="435"/>
      <c r="L99" s="435"/>
      <c r="M99" s="435"/>
      <c r="N99" s="435"/>
      <c r="O99" s="435"/>
      <c r="P99" s="435"/>
      <c r="Q99" s="435"/>
      <c r="R99" s="435"/>
      <c r="S99" s="435"/>
      <c r="T99" s="435"/>
      <c r="U99" s="435"/>
      <c r="V99" s="435"/>
    </row>
    <row r="100" spans="1:22" s="436" customFormat="1" ht="95.25" customHeight="1">
      <c r="A100" s="321">
        <v>99</v>
      </c>
      <c r="B100" s="406" t="s">
        <v>2756</v>
      </c>
      <c r="C100" s="321" t="s">
        <v>2847</v>
      </c>
      <c r="D100" s="321" t="s">
        <v>2755</v>
      </c>
      <c r="E100" s="321">
        <v>1050</v>
      </c>
      <c r="F100" s="428" t="s">
        <v>2849</v>
      </c>
      <c r="G100" s="435"/>
      <c r="H100" s="435"/>
      <c r="I100" s="435"/>
      <c r="J100" s="435"/>
      <c r="K100" s="435"/>
      <c r="L100" s="435"/>
      <c r="M100" s="435"/>
      <c r="N100" s="435"/>
      <c r="O100" s="435"/>
      <c r="P100" s="435"/>
      <c r="Q100" s="435"/>
      <c r="R100" s="435"/>
      <c r="S100" s="435"/>
      <c r="T100" s="435"/>
      <c r="U100" s="435"/>
      <c r="V100" s="435"/>
    </row>
    <row r="101" spans="1:22" s="436" customFormat="1" ht="66" customHeight="1">
      <c r="A101" s="321">
        <v>100</v>
      </c>
      <c r="B101" s="406" t="s">
        <v>2237</v>
      </c>
      <c r="C101" s="321" t="s">
        <v>2847</v>
      </c>
      <c r="D101" s="321" t="s">
        <v>2234</v>
      </c>
      <c r="E101" s="321">
        <v>1050</v>
      </c>
      <c r="F101" s="428" t="s">
        <v>2849</v>
      </c>
      <c r="G101" s="435"/>
      <c r="H101" s="435"/>
      <c r="I101" s="435"/>
      <c r="J101" s="435"/>
      <c r="K101" s="435"/>
      <c r="L101" s="435"/>
      <c r="M101" s="435"/>
      <c r="N101" s="435"/>
      <c r="O101" s="435"/>
      <c r="P101" s="435"/>
      <c r="Q101" s="435"/>
      <c r="R101" s="435"/>
      <c r="S101" s="435"/>
      <c r="T101" s="435"/>
      <c r="U101" s="435"/>
      <c r="V101" s="435"/>
    </row>
    <row r="102" spans="1:22" s="436" customFormat="1" ht="80.25" customHeight="1">
      <c r="A102" s="321">
        <v>101</v>
      </c>
      <c r="B102" s="406" t="s">
        <v>2502</v>
      </c>
      <c r="C102" s="321" t="s">
        <v>2847</v>
      </c>
      <c r="D102" s="321" t="s">
        <v>2501</v>
      </c>
      <c r="E102" s="321">
        <v>1050</v>
      </c>
      <c r="F102" s="428" t="s">
        <v>2849</v>
      </c>
      <c r="G102" s="435"/>
      <c r="H102" s="435"/>
      <c r="I102" s="435"/>
      <c r="J102" s="435"/>
      <c r="K102" s="435"/>
      <c r="L102" s="435"/>
      <c r="M102" s="435"/>
      <c r="N102" s="435"/>
      <c r="O102" s="435"/>
      <c r="P102" s="435"/>
      <c r="Q102" s="435"/>
      <c r="R102" s="435"/>
      <c r="S102" s="435"/>
      <c r="T102" s="435"/>
      <c r="U102" s="435"/>
      <c r="V102" s="435"/>
    </row>
    <row r="103" spans="1:22" s="436" customFormat="1" ht="36.75" customHeight="1">
      <c r="A103" s="321">
        <v>102</v>
      </c>
      <c r="B103" s="406" t="s">
        <v>1877</v>
      </c>
      <c r="C103" s="321" t="s">
        <v>2847</v>
      </c>
      <c r="D103" s="321" t="s">
        <v>1876</v>
      </c>
      <c r="E103" s="321">
        <v>1050</v>
      </c>
      <c r="F103" s="428" t="s">
        <v>2849</v>
      </c>
      <c r="G103" s="435"/>
      <c r="H103" s="435"/>
      <c r="I103" s="435"/>
      <c r="J103" s="435"/>
      <c r="K103" s="435"/>
      <c r="L103" s="435"/>
      <c r="M103" s="435"/>
      <c r="N103" s="435"/>
      <c r="O103" s="435"/>
      <c r="P103" s="435"/>
      <c r="Q103" s="435"/>
      <c r="R103" s="435"/>
      <c r="S103" s="435"/>
      <c r="T103" s="435"/>
      <c r="U103" s="435"/>
      <c r="V103" s="435"/>
    </row>
    <row r="104" spans="1:22" s="436" customFormat="1" ht="42" customHeight="1">
      <c r="A104" s="321">
        <v>103</v>
      </c>
      <c r="B104" s="406" t="s">
        <v>1881</v>
      </c>
      <c r="C104" s="321" t="s">
        <v>2847</v>
      </c>
      <c r="D104" s="321" t="s">
        <v>1880</v>
      </c>
      <c r="E104" s="321">
        <v>1050</v>
      </c>
      <c r="F104" s="428" t="s">
        <v>2849</v>
      </c>
      <c r="G104" s="435"/>
      <c r="H104" s="435"/>
      <c r="I104" s="435"/>
      <c r="J104" s="435"/>
      <c r="K104" s="435"/>
      <c r="L104" s="435"/>
      <c r="M104" s="435"/>
      <c r="N104" s="435"/>
      <c r="O104" s="435"/>
      <c r="P104" s="435"/>
      <c r="Q104" s="435"/>
      <c r="R104" s="435"/>
      <c r="S104" s="435"/>
      <c r="T104" s="435"/>
      <c r="U104" s="435"/>
      <c r="V104" s="435"/>
    </row>
    <row r="105" spans="1:22" s="436" customFormat="1" ht="81.75" customHeight="1">
      <c r="A105" s="321">
        <v>104</v>
      </c>
      <c r="B105" s="406" t="s">
        <v>2701</v>
      </c>
      <c r="C105" s="321" t="s">
        <v>2847</v>
      </c>
      <c r="D105" s="321" t="s">
        <v>2700</v>
      </c>
      <c r="E105" s="321">
        <v>1050</v>
      </c>
      <c r="F105" s="428" t="s">
        <v>2849</v>
      </c>
      <c r="G105" s="435"/>
      <c r="H105" s="435"/>
      <c r="I105" s="435"/>
      <c r="J105" s="435"/>
      <c r="K105" s="435"/>
      <c r="L105" s="435"/>
      <c r="M105" s="435"/>
      <c r="N105" s="435"/>
      <c r="O105" s="435"/>
      <c r="P105" s="435"/>
      <c r="Q105" s="435"/>
      <c r="R105" s="435"/>
      <c r="S105" s="435"/>
      <c r="T105" s="435"/>
      <c r="U105" s="435"/>
      <c r="V105" s="435"/>
    </row>
    <row r="106" spans="1:22" s="436" customFormat="1" ht="81.75" customHeight="1">
      <c r="A106" s="321">
        <v>105</v>
      </c>
      <c r="B106" s="406" t="s">
        <v>2705</v>
      </c>
      <c r="C106" s="321" t="s">
        <v>2847</v>
      </c>
      <c r="D106" s="321" t="s">
        <v>2704</v>
      </c>
      <c r="E106" s="321">
        <v>1050</v>
      </c>
      <c r="F106" s="428" t="s">
        <v>2849</v>
      </c>
      <c r="G106" s="435"/>
      <c r="H106" s="435"/>
      <c r="I106" s="435"/>
      <c r="J106" s="435"/>
      <c r="K106" s="435"/>
      <c r="L106" s="435"/>
      <c r="M106" s="435"/>
      <c r="N106" s="435"/>
      <c r="O106" s="435"/>
      <c r="P106" s="435"/>
      <c r="Q106" s="435"/>
      <c r="R106" s="435"/>
      <c r="S106" s="435"/>
      <c r="T106" s="435"/>
      <c r="U106" s="435"/>
      <c r="V106" s="435"/>
    </row>
    <row r="107" spans="1:22" s="436" customFormat="1" ht="82.5" customHeight="1">
      <c r="A107" s="321">
        <v>106</v>
      </c>
      <c r="B107" s="406" t="s">
        <v>2506</v>
      </c>
      <c r="C107" s="321" t="s">
        <v>2847</v>
      </c>
      <c r="D107" s="321" t="s">
        <v>2505</v>
      </c>
      <c r="E107" s="321">
        <v>1050</v>
      </c>
      <c r="F107" s="428" t="s">
        <v>2849</v>
      </c>
      <c r="G107" s="435"/>
      <c r="H107" s="435"/>
      <c r="I107" s="435"/>
      <c r="J107" s="435"/>
      <c r="K107" s="435"/>
      <c r="L107" s="435"/>
      <c r="M107" s="435"/>
      <c r="N107" s="435"/>
      <c r="O107" s="435"/>
      <c r="P107" s="435"/>
      <c r="Q107" s="435"/>
      <c r="R107" s="435"/>
      <c r="S107" s="435"/>
      <c r="T107" s="435"/>
      <c r="U107" s="435"/>
      <c r="V107" s="435"/>
    </row>
    <row r="108" spans="1:22" s="436" customFormat="1" ht="38.25" customHeight="1">
      <c r="A108" s="321">
        <v>107</v>
      </c>
      <c r="B108" s="406" t="s">
        <v>1884</v>
      </c>
      <c r="C108" s="321" t="s">
        <v>2847</v>
      </c>
      <c r="D108" s="321" t="s">
        <v>1883</v>
      </c>
      <c r="E108" s="321">
        <v>1050</v>
      </c>
      <c r="F108" s="428" t="s">
        <v>2849</v>
      </c>
      <c r="G108" s="435"/>
      <c r="H108" s="435"/>
      <c r="I108" s="435"/>
      <c r="J108" s="435"/>
      <c r="K108" s="435"/>
      <c r="L108" s="435"/>
      <c r="M108" s="435"/>
      <c r="N108" s="435"/>
      <c r="O108" s="435"/>
      <c r="P108" s="435"/>
      <c r="Q108" s="435"/>
      <c r="R108" s="435"/>
      <c r="S108" s="435"/>
      <c r="T108" s="435"/>
      <c r="U108" s="435"/>
      <c r="V108" s="435"/>
    </row>
    <row r="109" spans="1:22" s="436" customFormat="1" ht="38.25" customHeight="1">
      <c r="A109" s="321">
        <v>108</v>
      </c>
      <c r="B109" s="406" t="s">
        <v>2045</v>
      </c>
      <c r="C109" s="321" t="s">
        <v>2847</v>
      </c>
      <c r="D109" s="321" t="s">
        <v>2044</v>
      </c>
      <c r="E109" s="321">
        <v>1050</v>
      </c>
      <c r="F109" s="428" t="s">
        <v>2849</v>
      </c>
      <c r="G109" s="435"/>
      <c r="H109" s="435"/>
      <c r="I109" s="435"/>
      <c r="J109" s="435"/>
      <c r="K109" s="435"/>
      <c r="L109" s="435"/>
      <c r="M109" s="435"/>
      <c r="N109" s="435"/>
      <c r="O109" s="435"/>
      <c r="P109" s="435"/>
      <c r="Q109" s="435"/>
      <c r="R109" s="435"/>
      <c r="S109" s="435"/>
      <c r="T109" s="435"/>
      <c r="U109" s="435"/>
      <c r="V109" s="435"/>
    </row>
    <row r="110" spans="1:22" s="436" customFormat="1" ht="78.75" customHeight="1">
      <c r="A110" s="321">
        <v>109</v>
      </c>
      <c r="B110" s="406" t="s">
        <v>2515</v>
      </c>
      <c r="C110" s="321" t="s">
        <v>2847</v>
      </c>
      <c r="D110" s="321" t="s">
        <v>2514</v>
      </c>
      <c r="E110" s="321">
        <v>1050</v>
      </c>
      <c r="F110" s="428" t="s">
        <v>2849</v>
      </c>
      <c r="G110" s="435"/>
      <c r="H110" s="435"/>
      <c r="I110" s="435"/>
      <c r="J110" s="435"/>
      <c r="K110" s="435"/>
      <c r="L110" s="435"/>
      <c r="M110" s="435"/>
      <c r="N110" s="435"/>
      <c r="O110" s="435"/>
      <c r="P110" s="435"/>
      <c r="Q110" s="435"/>
      <c r="R110" s="435"/>
      <c r="S110" s="435"/>
      <c r="T110" s="435"/>
      <c r="U110" s="435"/>
      <c r="V110" s="435"/>
    </row>
    <row r="111" spans="1:22" s="436" customFormat="1" ht="40.5" customHeight="1">
      <c r="A111" s="321">
        <v>110</v>
      </c>
      <c r="B111" s="406" t="s">
        <v>2111</v>
      </c>
      <c r="C111" s="321" t="s">
        <v>2847</v>
      </c>
      <c r="D111" s="321" t="s">
        <v>2110</v>
      </c>
      <c r="E111" s="321">
        <v>1050</v>
      </c>
      <c r="F111" s="428" t="s">
        <v>2849</v>
      </c>
      <c r="G111" s="435"/>
      <c r="H111" s="435"/>
      <c r="I111" s="435"/>
      <c r="J111" s="435"/>
      <c r="K111" s="435"/>
      <c r="L111" s="435"/>
      <c r="M111" s="435"/>
      <c r="N111" s="435"/>
      <c r="O111" s="435"/>
      <c r="P111" s="435"/>
      <c r="Q111" s="435"/>
      <c r="R111" s="435"/>
      <c r="S111" s="435"/>
      <c r="T111" s="435"/>
      <c r="U111" s="435"/>
      <c r="V111" s="435"/>
    </row>
    <row r="112" spans="1:22" s="436" customFormat="1" ht="36" customHeight="1">
      <c r="A112" s="321">
        <v>111</v>
      </c>
      <c r="B112" s="406" t="s">
        <v>2015</v>
      </c>
      <c r="C112" s="321" t="s">
        <v>2847</v>
      </c>
      <c r="D112" s="321" t="s">
        <v>2014</v>
      </c>
      <c r="E112" s="321">
        <v>1050</v>
      </c>
      <c r="F112" s="428" t="s">
        <v>2849</v>
      </c>
      <c r="G112" s="435"/>
      <c r="H112" s="435"/>
      <c r="I112" s="435"/>
      <c r="J112" s="435"/>
      <c r="K112" s="435"/>
      <c r="L112" s="435"/>
      <c r="M112" s="435"/>
      <c r="N112" s="435"/>
      <c r="O112" s="435"/>
      <c r="P112" s="435"/>
      <c r="Q112" s="435"/>
      <c r="R112" s="435"/>
      <c r="S112" s="435"/>
      <c r="T112" s="435"/>
      <c r="U112" s="435"/>
      <c r="V112" s="435"/>
    </row>
    <row r="113" spans="1:22" s="436" customFormat="1" ht="72.75" customHeight="1">
      <c r="A113" s="321">
        <v>112</v>
      </c>
      <c r="B113" s="406" t="s">
        <v>2693</v>
      </c>
      <c r="C113" s="321" t="s">
        <v>2847</v>
      </c>
      <c r="D113" s="321" t="s">
        <v>2692</v>
      </c>
      <c r="E113" s="321">
        <v>1050</v>
      </c>
      <c r="F113" s="428" t="s">
        <v>2849</v>
      </c>
      <c r="G113" s="435"/>
      <c r="H113" s="435"/>
      <c r="I113" s="435"/>
      <c r="J113" s="435"/>
      <c r="K113" s="435"/>
      <c r="L113" s="435"/>
      <c r="M113" s="435"/>
      <c r="N113" s="435"/>
      <c r="O113" s="435"/>
      <c r="P113" s="435"/>
      <c r="Q113" s="435"/>
      <c r="R113" s="435"/>
      <c r="S113" s="435"/>
      <c r="T113" s="435"/>
      <c r="U113" s="435"/>
      <c r="V113" s="435"/>
    </row>
    <row r="114" spans="1:22" s="436" customFormat="1" ht="42.75" customHeight="1">
      <c r="A114" s="321">
        <v>113</v>
      </c>
      <c r="B114" s="406" t="s">
        <v>2030</v>
      </c>
      <c r="C114" s="321" t="s">
        <v>2847</v>
      </c>
      <c r="D114" s="321" t="s">
        <v>2029</v>
      </c>
      <c r="E114" s="321">
        <v>1050</v>
      </c>
      <c r="F114" s="428" t="s">
        <v>2849</v>
      </c>
      <c r="G114" s="435"/>
      <c r="H114" s="435"/>
      <c r="I114" s="435"/>
      <c r="J114" s="435"/>
      <c r="K114" s="435"/>
      <c r="L114" s="435"/>
      <c r="M114" s="435"/>
      <c r="N114" s="435"/>
      <c r="O114" s="435"/>
      <c r="P114" s="435"/>
      <c r="Q114" s="435"/>
      <c r="R114" s="435"/>
      <c r="S114" s="435"/>
      <c r="T114" s="435"/>
      <c r="U114" s="435"/>
      <c r="V114" s="435"/>
    </row>
    <row r="115" spans="1:22" s="436" customFormat="1" ht="94.5" customHeight="1">
      <c r="A115" s="321">
        <v>114</v>
      </c>
      <c r="B115" s="406" t="s">
        <v>2770</v>
      </c>
      <c r="C115" s="321" t="s">
        <v>2847</v>
      </c>
      <c r="D115" s="321" t="s">
        <v>2769</v>
      </c>
      <c r="E115" s="321">
        <v>1050</v>
      </c>
      <c r="F115" s="428" t="s">
        <v>2849</v>
      </c>
      <c r="G115" s="435"/>
      <c r="H115" s="435"/>
      <c r="I115" s="435"/>
      <c r="J115" s="435"/>
      <c r="K115" s="435"/>
      <c r="L115" s="435"/>
      <c r="M115" s="435"/>
      <c r="N115" s="435"/>
      <c r="O115" s="435"/>
      <c r="P115" s="435"/>
      <c r="Q115" s="435"/>
      <c r="R115" s="435"/>
      <c r="S115" s="435"/>
      <c r="T115" s="435"/>
      <c r="U115" s="435"/>
      <c r="V115" s="435"/>
    </row>
    <row r="116" spans="1:22" s="436" customFormat="1" ht="39" customHeight="1">
      <c r="A116" s="321">
        <v>115</v>
      </c>
      <c r="B116" s="406" t="s">
        <v>2115</v>
      </c>
      <c r="C116" s="321" t="s">
        <v>2847</v>
      </c>
      <c r="D116" s="321" t="s">
        <v>2114</v>
      </c>
      <c r="E116" s="321">
        <v>1050</v>
      </c>
      <c r="F116" s="428" t="s">
        <v>2849</v>
      </c>
      <c r="G116" s="435"/>
      <c r="H116" s="435"/>
      <c r="I116" s="435"/>
      <c r="J116" s="435"/>
      <c r="K116" s="435"/>
      <c r="L116" s="435"/>
      <c r="M116" s="435"/>
      <c r="N116" s="435"/>
      <c r="O116" s="435"/>
      <c r="P116" s="435"/>
      <c r="Q116" s="435"/>
      <c r="R116" s="435"/>
      <c r="S116" s="435"/>
      <c r="T116" s="435"/>
      <c r="U116" s="435"/>
      <c r="V116" s="435"/>
    </row>
    <row r="117" spans="1:22" s="436" customFormat="1" ht="42.75" customHeight="1">
      <c r="A117" s="321">
        <v>116</v>
      </c>
      <c r="B117" s="406" t="s">
        <v>2161</v>
      </c>
      <c r="C117" s="321" t="s">
        <v>2847</v>
      </c>
      <c r="D117" s="321" t="s">
        <v>2160</v>
      </c>
      <c r="E117" s="321">
        <v>1050</v>
      </c>
      <c r="F117" s="428" t="s">
        <v>2849</v>
      </c>
      <c r="G117" s="435"/>
      <c r="H117" s="435"/>
      <c r="I117" s="435"/>
      <c r="J117" s="435"/>
      <c r="K117" s="435"/>
      <c r="L117" s="435"/>
      <c r="M117" s="435"/>
      <c r="N117" s="435"/>
      <c r="O117" s="435"/>
      <c r="P117" s="435"/>
      <c r="Q117" s="435"/>
      <c r="R117" s="435"/>
      <c r="S117" s="435"/>
      <c r="T117" s="435"/>
      <c r="U117" s="435"/>
      <c r="V117" s="435"/>
    </row>
    <row r="118" spans="1:22" s="436" customFormat="1" ht="78.75" customHeight="1">
      <c r="A118" s="321">
        <v>117</v>
      </c>
      <c r="B118" s="406" t="s">
        <v>2530</v>
      </c>
      <c r="C118" s="321" t="s">
        <v>2847</v>
      </c>
      <c r="D118" s="321" t="s">
        <v>2529</v>
      </c>
      <c r="E118" s="321">
        <v>460</v>
      </c>
      <c r="F118" s="428" t="s">
        <v>2849</v>
      </c>
      <c r="G118" s="435"/>
      <c r="H118" s="435"/>
      <c r="I118" s="435"/>
      <c r="J118" s="435"/>
      <c r="K118" s="435"/>
      <c r="L118" s="435"/>
      <c r="M118" s="435"/>
      <c r="N118" s="435"/>
      <c r="O118" s="435"/>
      <c r="P118" s="435"/>
      <c r="Q118" s="435"/>
      <c r="R118" s="435"/>
      <c r="S118" s="435"/>
      <c r="T118" s="435"/>
      <c r="U118" s="435"/>
      <c r="V118" s="435"/>
    </row>
    <row r="119" spans="1:22" s="436" customFormat="1" ht="78.75" customHeight="1">
      <c r="A119" s="321">
        <v>118</v>
      </c>
      <c r="B119" s="406" t="s">
        <v>2533</v>
      </c>
      <c r="C119" s="321" t="s">
        <v>2847</v>
      </c>
      <c r="D119" s="321" t="s">
        <v>2532</v>
      </c>
      <c r="E119" s="321">
        <v>4</v>
      </c>
      <c r="F119" s="428" t="s">
        <v>2849</v>
      </c>
      <c r="G119" s="435"/>
      <c r="H119" s="435"/>
      <c r="I119" s="435"/>
      <c r="J119" s="435"/>
      <c r="K119" s="435"/>
      <c r="L119" s="435"/>
      <c r="M119" s="435"/>
      <c r="N119" s="435"/>
      <c r="O119" s="435"/>
      <c r="P119" s="435"/>
      <c r="Q119" s="435"/>
      <c r="R119" s="435"/>
      <c r="S119" s="435"/>
      <c r="T119" s="435"/>
      <c r="U119" s="435"/>
      <c r="V119" s="435"/>
    </row>
    <row r="120" spans="1:22" s="436" customFormat="1" ht="78.75" customHeight="1">
      <c r="A120" s="321">
        <v>119</v>
      </c>
      <c r="B120" s="406" t="s">
        <v>2528</v>
      </c>
      <c r="C120" s="321" t="s">
        <v>2847</v>
      </c>
      <c r="D120" s="321" t="s">
        <v>2527</v>
      </c>
      <c r="E120" s="321">
        <v>1050</v>
      </c>
      <c r="F120" s="428" t="s">
        <v>2849</v>
      </c>
      <c r="G120" s="435"/>
      <c r="H120" s="435"/>
      <c r="I120" s="435"/>
      <c r="J120" s="435"/>
      <c r="K120" s="435"/>
      <c r="L120" s="435"/>
      <c r="M120" s="435"/>
      <c r="N120" s="435"/>
      <c r="O120" s="435"/>
      <c r="P120" s="435"/>
      <c r="Q120" s="435"/>
      <c r="R120" s="435"/>
      <c r="S120" s="435"/>
      <c r="T120" s="435"/>
      <c r="U120" s="435"/>
      <c r="V120" s="435"/>
    </row>
    <row r="121" spans="1:22" s="436" customFormat="1" ht="40.5" customHeight="1">
      <c r="A121" s="321">
        <v>120</v>
      </c>
      <c r="B121" s="406" t="s">
        <v>1727</v>
      </c>
      <c r="C121" s="321" t="s">
        <v>2847</v>
      </c>
      <c r="D121" s="321" t="s">
        <v>1728</v>
      </c>
      <c r="E121" s="321">
        <v>397</v>
      </c>
      <c r="F121" s="428" t="s">
        <v>2849</v>
      </c>
      <c r="G121" s="435"/>
      <c r="H121" s="435"/>
      <c r="I121" s="435"/>
      <c r="J121" s="435"/>
      <c r="K121" s="435"/>
      <c r="L121" s="435"/>
      <c r="M121" s="435"/>
      <c r="N121" s="435"/>
      <c r="O121" s="435"/>
      <c r="P121" s="435"/>
      <c r="Q121" s="435"/>
      <c r="R121" s="435"/>
      <c r="S121" s="435"/>
      <c r="T121" s="435"/>
      <c r="U121" s="435"/>
      <c r="V121" s="435"/>
    </row>
    <row r="122" spans="1:22" s="436" customFormat="1" ht="53.25" customHeight="1">
      <c r="A122" s="321">
        <v>121</v>
      </c>
      <c r="B122" s="406" t="s">
        <v>1807</v>
      </c>
      <c r="C122" s="321" t="s">
        <v>2847</v>
      </c>
      <c r="D122" s="321" t="s">
        <v>1805</v>
      </c>
      <c r="E122" s="321">
        <v>1272</v>
      </c>
      <c r="F122" s="428" t="s">
        <v>2849</v>
      </c>
      <c r="G122" s="435"/>
      <c r="H122" s="435"/>
      <c r="I122" s="435"/>
      <c r="J122" s="435"/>
      <c r="K122" s="435"/>
      <c r="L122" s="435"/>
      <c r="M122" s="435"/>
      <c r="N122" s="435"/>
      <c r="O122" s="435"/>
      <c r="P122" s="435"/>
      <c r="Q122" s="435"/>
      <c r="R122" s="435"/>
      <c r="S122" s="435"/>
      <c r="T122" s="435"/>
      <c r="U122" s="435"/>
      <c r="V122" s="435"/>
    </row>
    <row r="123" spans="1:22" s="436" customFormat="1" ht="47.25" customHeight="1">
      <c r="A123" s="321">
        <v>122</v>
      </c>
      <c r="B123" s="406" t="s">
        <v>1808</v>
      </c>
      <c r="C123" s="321" t="s">
        <v>2847</v>
      </c>
      <c r="D123" s="321" t="s">
        <v>1806</v>
      </c>
      <c r="E123" s="321">
        <v>14212</v>
      </c>
      <c r="F123" s="428" t="s">
        <v>2849</v>
      </c>
      <c r="G123" s="435"/>
      <c r="H123" s="435"/>
      <c r="I123" s="435"/>
      <c r="J123" s="435"/>
      <c r="K123" s="435"/>
      <c r="L123" s="435"/>
      <c r="M123" s="435"/>
      <c r="N123" s="435"/>
      <c r="O123" s="435"/>
      <c r="P123" s="435"/>
      <c r="Q123" s="435"/>
      <c r="R123" s="435"/>
      <c r="S123" s="435"/>
      <c r="T123" s="435"/>
      <c r="U123" s="435"/>
      <c r="V123" s="435"/>
    </row>
    <row r="124" spans="1:22" s="436" customFormat="1" ht="48" customHeight="1">
      <c r="A124" s="321">
        <v>123</v>
      </c>
      <c r="B124" s="406" t="s">
        <v>2483</v>
      </c>
      <c r="C124" s="321" t="s">
        <v>2847</v>
      </c>
      <c r="D124" s="321" t="s">
        <v>2482</v>
      </c>
      <c r="E124" s="321">
        <v>108.45</v>
      </c>
      <c r="F124" s="428" t="s">
        <v>2849</v>
      </c>
      <c r="G124" s="435"/>
      <c r="H124" s="435"/>
      <c r="I124" s="435"/>
      <c r="J124" s="435"/>
      <c r="K124" s="435"/>
      <c r="L124" s="435"/>
      <c r="M124" s="435"/>
      <c r="N124" s="435"/>
      <c r="O124" s="435"/>
      <c r="P124" s="435"/>
      <c r="Q124" s="435"/>
      <c r="R124" s="435"/>
      <c r="S124" s="435"/>
      <c r="T124" s="435"/>
      <c r="U124" s="435"/>
      <c r="V124" s="435"/>
    </row>
    <row r="125" spans="1:22" s="436" customFormat="1" ht="48" customHeight="1">
      <c r="A125" s="321">
        <v>124</v>
      </c>
      <c r="B125" s="406" t="s">
        <v>2479</v>
      </c>
      <c r="C125" s="321" t="s">
        <v>2847</v>
      </c>
      <c r="D125" s="321" t="s">
        <v>1545</v>
      </c>
      <c r="E125" s="321">
        <v>72.099999999999994</v>
      </c>
      <c r="F125" s="428" t="s">
        <v>2849</v>
      </c>
      <c r="G125" s="435"/>
      <c r="H125" s="435"/>
      <c r="I125" s="435"/>
      <c r="J125" s="435"/>
      <c r="K125" s="435"/>
      <c r="L125" s="435"/>
      <c r="M125" s="435"/>
      <c r="N125" s="435"/>
      <c r="O125" s="435"/>
      <c r="P125" s="435"/>
      <c r="Q125" s="435"/>
      <c r="R125" s="435"/>
      <c r="S125" s="435"/>
      <c r="T125" s="435"/>
      <c r="U125" s="435"/>
      <c r="V125" s="435"/>
    </row>
    <row r="126" spans="1:22" s="436" customFormat="1" ht="48" customHeight="1">
      <c r="A126" s="321">
        <v>125</v>
      </c>
      <c r="B126" s="406" t="s">
        <v>2481</v>
      </c>
      <c r="C126" s="321" t="s">
        <v>2847</v>
      </c>
      <c r="D126" s="321" t="s">
        <v>1545</v>
      </c>
      <c r="E126" s="321">
        <v>10.5</v>
      </c>
      <c r="F126" s="428" t="s">
        <v>2849</v>
      </c>
      <c r="G126" s="435"/>
      <c r="H126" s="435"/>
      <c r="I126" s="435"/>
      <c r="J126" s="435"/>
      <c r="K126" s="435"/>
      <c r="L126" s="435"/>
      <c r="M126" s="435"/>
      <c r="N126" s="435"/>
      <c r="O126" s="435"/>
      <c r="P126" s="435"/>
      <c r="Q126" s="435"/>
      <c r="R126" s="435"/>
      <c r="S126" s="435"/>
      <c r="T126" s="435"/>
      <c r="U126" s="435"/>
      <c r="V126" s="435"/>
    </row>
    <row r="127" spans="1:22" s="436" customFormat="1" ht="51" customHeight="1">
      <c r="A127" s="321">
        <v>126</v>
      </c>
      <c r="B127" s="406" t="s">
        <v>2477</v>
      </c>
      <c r="C127" s="321" t="s">
        <v>2847</v>
      </c>
      <c r="D127" s="321" t="s">
        <v>1544</v>
      </c>
      <c r="E127" s="321">
        <v>96</v>
      </c>
      <c r="F127" s="428" t="s">
        <v>2849</v>
      </c>
      <c r="G127" s="435"/>
      <c r="H127" s="435"/>
      <c r="I127" s="435"/>
      <c r="J127" s="435"/>
      <c r="K127" s="435"/>
      <c r="L127" s="435"/>
      <c r="M127" s="435"/>
      <c r="N127" s="435"/>
      <c r="O127" s="435"/>
      <c r="P127" s="435"/>
      <c r="Q127" s="435"/>
      <c r="R127" s="435"/>
      <c r="S127" s="435"/>
      <c r="T127" s="435"/>
      <c r="U127" s="435"/>
      <c r="V127" s="435"/>
    </row>
    <row r="128" spans="1:22" s="436" customFormat="1" ht="51" customHeight="1">
      <c r="A128" s="321">
        <v>127</v>
      </c>
      <c r="B128" s="406" t="s">
        <v>1548</v>
      </c>
      <c r="C128" s="321" t="s">
        <v>2847</v>
      </c>
      <c r="D128" s="321" t="s">
        <v>1544</v>
      </c>
      <c r="E128" s="321">
        <v>13</v>
      </c>
      <c r="F128" s="428" t="s">
        <v>2849</v>
      </c>
      <c r="G128" s="435"/>
      <c r="H128" s="435"/>
      <c r="I128" s="435"/>
      <c r="J128" s="435"/>
      <c r="K128" s="435"/>
      <c r="L128" s="435"/>
      <c r="M128" s="435"/>
      <c r="N128" s="435"/>
      <c r="O128" s="435"/>
      <c r="P128" s="435"/>
      <c r="Q128" s="435"/>
      <c r="R128" s="435"/>
      <c r="S128" s="435"/>
      <c r="T128" s="435"/>
      <c r="U128" s="435"/>
      <c r="V128" s="435"/>
    </row>
    <row r="129" spans="1:22" s="436" customFormat="1" ht="48" customHeight="1">
      <c r="A129" s="321">
        <v>128</v>
      </c>
      <c r="B129" s="429" t="s">
        <v>2177</v>
      </c>
      <c r="C129" s="321" t="s">
        <v>2847</v>
      </c>
      <c r="D129" s="321" t="s">
        <v>2170</v>
      </c>
      <c r="E129" s="321">
        <v>71</v>
      </c>
      <c r="F129" s="428" t="s">
        <v>2849</v>
      </c>
      <c r="G129" s="435"/>
      <c r="H129" s="435"/>
      <c r="I129" s="435"/>
      <c r="J129" s="435"/>
      <c r="K129" s="435"/>
      <c r="L129" s="435"/>
      <c r="M129" s="435"/>
      <c r="N129" s="435"/>
      <c r="O129" s="435"/>
      <c r="P129" s="435"/>
      <c r="Q129" s="435"/>
      <c r="R129" s="435"/>
      <c r="S129" s="435"/>
      <c r="T129" s="435"/>
      <c r="U129" s="435"/>
      <c r="V129" s="435"/>
    </row>
    <row r="130" spans="1:22" s="436" customFormat="1" ht="44.25" customHeight="1">
      <c r="A130" s="321">
        <v>129</v>
      </c>
      <c r="B130" s="429" t="s">
        <v>2179</v>
      </c>
      <c r="C130" s="321" t="s">
        <v>2847</v>
      </c>
      <c r="D130" s="321" t="s">
        <v>2170</v>
      </c>
      <c r="E130" s="321">
        <v>12</v>
      </c>
      <c r="F130" s="428" t="s">
        <v>2849</v>
      </c>
      <c r="G130" s="435"/>
      <c r="H130" s="435"/>
      <c r="I130" s="435"/>
      <c r="J130" s="435"/>
      <c r="K130" s="435"/>
      <c r="L130" s="435"/>
      <c r="M130" s="435"/>
      <c r="N130" s="435"/>
      <c r="O130" s="435"/>
      <c r="P130" s="435"/>
      <c r="Q130" s="435"/>
      <c r="R130" s="435"/>
      <c r="S130" s="435"/>
      <c r="T130" s="435"/>
      <c r="U130" s="435"/>
      <c r="V130" s="435"/>
    </row>
    <row r="131" spans="1:22" s="436" customFormat="1" ht="44.25" customHeight="1">
      <c r="A131" s="321">
        <v>130</v>
      </c>
      <c r="B131" s="429" t="s">
        <v>2427</v>
      </c>
      <c r="C131" s="321" t="s">
        <v>2847</v>
      </c>
      <c r="D131" s="321" t="s">
        <v>2426</v>
      </c>
      <c r="E131" s="321">
        <v>315</v>
      </c>
      <c r="F131" s="428" t="s">
        <v>2849</v>
      </c>
      <c r="G131" s="435"/>
      <c r="H131" s="435"/>
      <c r="I131" s="435"/>
      <c r="J131" s="435"/>
      <c r="K131" s="435"/>
      <c r="L131" s="435"/>
      <c r="M131" s="435"/>
      <c r="N131" s="435"/>
      <c r="O131" s="435"/>
      <c r="P131" s="435"/>
      <c r="Q131" s="435"/>
      <c r="R131" s="435"/>
      <c r="S131" s="435"/>
      <c r="T131" s="435"/>
      <c r="U131" s="435"/>
      <c r="V131" s="435"/>
    </row>
    <row r="132" spans="1:22" s="436" customFormat="1" ht="52.5" customHeight="1">
      <c r="A132" s="321">
        <v>131</v>
      </c>
      <c r="B132" s="429" t="s">
        <v>2431</v>
      </c>
      <c r="C132" s="321" t="s">
        <v>2847</v>
      </c>
      <c r="D132" s="321" t="s">
        <v>2430</v>
      </c>
      <c r="E132" s="321">
        <v>747</v>
      </c>
      <c r="F132" s="428" t="s">
        <v>2849</v>
      </c>
      <c r="G132" s="435"/>
      <c r="H132" s="435"/>
      <c r="I132" s="435"/>
      <c r="J132" s="435"/>
      <c r="K132" s="435"/>
      <c r="L132" s="435"/>
      <c r="M132" s="435"/>
      <c r="N132" s="435"/>
      <c r="O132" s="435"/>
      <c r="P132" s="435"/>
      <c r="Q132" s="435"/>
      <c r="R132" s="435"/>
      <c r="S132" s="435"/>
      <c r="T132" s="435"/>
      <c r="U132" s="435"/>
      <c r="V132" s="435"/>
    </row>
    <row r="133" spans="1:22" s="436" customFormat="1" ht="44.25" customHeight="1">
      <c r="A133" s="321">
        <v>132</v>
      </c>
      <c r="B133" s="429" t="s">
        <v>2476</v>
      </c>
      <c r="C133" s="321" t="s">
        <v>2847</v>
      </c>
      <c r="D133" s="321" t="s">
        <v>2475</v>
      </c>
      <c r="E133" s="321">
        <v>749</v>
      </c>
      <c r="F133" s="428" t="s">
        <v>2849</v>
      </c>
      <c r="G133" s="435"/>
      <c r="H133" s="435"/>
      <c r="I133" s="435"/>
      <c r="J133" s="435"/>
      <c r="K133" s="435"/>
      <c r="L133" s="435"/>
      <c r="M133" s="435"/>
      <c r="N133" s="435"/>
      <c r="O133" s="435"/>
      <c r="P133" s="435"/>
      <c r="Q133" s="435"/>
      <c r="R133" s="435"/>
      <c r="S133" s="435"/>
      <c r="T133" s="435"/>
      <c r="U133" s="435"/>
      <c r="V133" s="435"/>
    </row>
    <row r="134" spans="1:22" s="436" customFormat="1" ht="44.25" customHeight="1">
      <c r="A134" s="321">
        <v>133</v>
      </c>
      <c r="B134" s="429" t="s">
        <v>2432</v>
      </c>
      <c r="C134" s="321" t="s">
        <v>2847</v>
      </c>
      <c r="D134" s="321" t="s">
        <v>2433</v>
      </c>
      <c r="E134" s="321">
        <v>281</v>
      </c>
      <c r="F134" s="428" t="s">
        <v>2849</v>
      </c>
      <c r="G134" s="435"/>
      <c r="H134" s="435"/>
      <c r="I134" s="435"/>
      <c r="J134" s="435"/>
      <c r="K134" s="435"/>
      <c r="L134" s="435"/>
      <c r="M134" s="435"/>
      <c r="N134" s="435"/>
      <c r="O134" s="435"/>
      <c r="P134" s="435"/>
      <c r="Q134" s="435"/>
      <c r="R134" s="435"/>
      <c r="S134" s="435"/>
      <c r="T134" s="435"/>
      <c r="U134" s="435"/>
      <c r="V134" s="435"/>
    </row>
    <row r="135" spans="1:22" s="435" customFormat="1" ht="70.5" customHeight="1">
      <c r="A135" s="321">
        <v>134</v>
      </c>
      <c r="B135" s="358" t="s">
        <v>2590</v>
      </c>
      <c r="C135" s="321" t="s">
        <v>2847</v>
      </c>
      <c r="D135" s="321" t="s">
        <v>2562</v>
      </c>
      <c r="E135" s="321">
        <v>672</v>
      </c>
      <c r="F135" s="428" t="s">
        <v>2849</v>
      </c>
    </row>
    <row r="136" spans="1:22" s="435" customFormat="1" ht="76.5" customHeight="1">
      <c r="A136" s="321">
        <v>135</v>
      </c>
      <c r="B136" s="358" t="s">
        <v>2591</v>
      </c>
      <c r="C136" s="321" t="s">
        <v>2847</v>
      </c>
      <c r="D136" s="321" t="s">
        <v>2562</v>
      </c>
      <c r="E136" s="321">
        <v>282</v>
      </c>
      <c r="F136" s="428" t="s">
        <v>2849</v>
      </c>
    </row>
    <row r="137" spans="1:22" s="435" customFormat="1" ht="69.75" customHeight="1">
      <c r="A137" s="321">
        <v>136</v>
      </c>
      <c r="B137" s="358" t="s">
        <v>2759</v>
      </c>
      <c r="C137" s="321" t="s">
        <v>2847</v>
      </c>
      <c r="D137" s="321" t="s">
        <v>2758</v>
      </c>
      <c r="E137" s="371">
        <v>1485</v>
      </c>
      <c r="F137" s="428" t="s">
        <v>2849</v>
      </c>
    </row>
    <row r="138" spans="1:22" ht="70.5" customHeight="1">
      <c r="A138" s="321">
        <v>137</v>
      </c>
      <c r="B138" s="450" t="s">
        <v>2906</v>
      </c>
      <c r="C138" s="321" t="s">
        <v>2847</v>
      </c>
      <c r="D138" s="453" t="s">
        <v>2851</v>
      </c>
      <c r="E138" s="449">
        <v>13123</v>
      </c>
      <c r="F138" s="428" t="s">
        <v>2849</v>
      </c>
    </row>
    <row r="139" spans="1:22" ht="68.25" customHeight="1">
      <c r="A139" s="321">
        <v>138</v>
      </c>
      <c r="B139" s="450" t="s">
        <v>2907</v>
      </c>
      <c r="C139" s="321" t="s">
        <v>2847</v>
      </c>
      <c r="D139" s="453" t="s">
        <v>2852</v>
      </c>
      <c r="E139" s="449">
        <v>15905</v>
      </c>
      <c r="F139" s="428" t="s">
        <v>2849</v>
      </c>
    </row>
    <row r="140" spans="1:22" ht="62.25" customHeight="1">
      <c r="A140" s="321">
        <v>139</v>
      </c>
      <c r="B140" s="450" t="s">
        <v>2908</v>
      </c>
      <c r="C140" s="321" t="s">
        <v>2847</v>
      </c>
      <c r="D140" s="454" t="s">
        <v>2853</v>
      </c>
      <c r="E140" s="443">
        <v>316</v>
      </c>
      <c r="F140" s="428" t="s">
        <v>2849</v>
      </c>
    </row>
    <row r="141" spans="1:22" ht="62.25" customHeight="1">
      <c r="A141" s="321">
        <v>140</v>
      </c>
      <c r="B141" s="457" t="s">
        <v>2909</v>
      </c>
      <c r="C141" s="321" t="s">
        <v>2847</v>
      </c>
      <c r="D141" s="438" t="s">
        <v>2854</v>
      </c>
      <c r="E141" s="447">
        <v>600</v>
      </c>
      <c r="F141" s="428" t="s">
        <v>2849</v>
      </c>
    </row>
    <row r="142" spans="1:22" ht="62.25" customHeight="1">
      <c r="A142" s="321">
        <v>141</v>
      </c>
      <c r="B142" s="450" t="s">
        <v>2910</v>
      </c>
      <c r="C142" s="321" t="s">
        <v>2847</v>
      </c>
      <c r="D142" s="454" t="s">
        <v>2855</v>
      </c>
      <c r="E142" s="443">
        <v>1551</v>
      </c>
      <c r="F142" s="428" t="s">
        <v>2849</v>
      </c>
    </row>
    <row r="143" spans="1:22" ht="62.25" customHeight="1">
      <c r="A143" s="321">
        <v>142</v>
      </c>
      <c r="B143" s="450" t="s">
        <v>2911</v>
      </c>
      <c r="C143" s="321" t="s">
        <v>2847</v>
      </c>
      <c r="D143" s="454" t="s">
        <v>2856</v>
      </c>
      <c r="E143" s="443">
        <v>1050</v>
      </c>
      <c r="F143" s="428" t="s">
        <v>2849</v>
      </c>
    </row>
    <row r="144" spans="1:22" ht="62.25" customHeight="1">
      <c r="A144" s="321">
        <v>143</v>
      </c>
      <c r="B144" s="458" t="s">
        <v>2912</v>
      </c>
      <c r="C144" s="321" t="s">
        <v>2847</v>
      </c>
      <c r="D144" s="455" t="s">
        <v>2857</v>
      </c>
      <c r="E144" s="447">
        <v>1050</v>
      </c>
      <c r="F144" s="428" t="s">
        <v>2849</v>
      </c>
    </row>
    <row r="145" spans="1:6" ht="62.25" customHeight="1">
      <c r="A145" s="321">
        <v>144</v>
      </c>
      <c r="B145" s="450" t="s">
        <v>2913</v>
      </c>
      <c r="C145" s="321" t="s">
        <v>2847</v>
      </c>
      <c r="D145" s="454" t="s">
        <v>2858</v>
      </c>
      <c r="E145" s="443">
        <v>433.4</v>
      </c>
      <c r="F145" s="428" t="s">
        <v>2849</v>
      </c>
    </row>
    <row r="146" spans="1:6" ht="62.25" customHeight="1">
      <c r="A146" s="321">
        <v>145</v>
      </c>
      <c r="B146" s="450" t="s">
        <v>2914</v>
      </c>
      <c r="C146" s="321" t="s">
        <v>2847</v>
      </c>
      <c r="D146" s="454" t="s">
        <v>2859</v>
      </c>
      <c r="E146" s="443">
        <v>235.2</v>
      </c>
      <c r="F146" s="428" t="s">
        <v>2849</v>
      </c>
    </row>
    <row r="147" spans="1:6" ht="62.25" customHeight="1">
      <c r="A147" s="321">
        <v>146</v>
      </c>
      <c r="B147" s="450" t="s">
        <v>2915</v>
      </c>
      <c r="C147" s="321" t="s">
        <v>2847</v>
      </c>
      <c r="D147" s="454" t="s">
        <v>2860</v>
      </c>
      <c r="E147" s="443">
        <v>336.4</v>
      </c>
      <c r="F147" s="428" t="s">
        <v>2849</v>
      </c>
    </row>
    <row r="148" spans="1:6" ht="62.25" customHeight="1">
      <c r="A148" s="321">
        <v>147</v>
      </c>
      <c r="B148" s="441" t="s">
        <v>2916</v>
      </c>
      <c r="C148" s="321" t="s">
        <v>2847</v>
      </c>
      <c r="D148" s="439" t="s">
        <v>2861</v>
      </c>
      <c r="E148" s="444">
        <v>280</v>
      </c>
      <c r="F148" s="428" t="s">
        <v>2849</v>
      </c>
    </row>
    <row r="149" spans="1:6" ht="62.25" customHeight="1">
      <c r="A149" s="321">
        <v>148</v>
      </c>
      <c r="B149" s="449" t="s">
        <v>2917</v>
      </c>
      <c r="C149" s="321" t="s">
        <v>2847</v>
      </c>
      <c r="D149" s="439" t="s">
        <v>2862</v>
      </c>
      <c r="E149" s="444">
        <v>555</v>
      </c>
      <c r="F149" s="428" t="s">
        <v>2849</v>
      </c>
    </row>
    <row r="150" spans="1:6" ht="62.25" customHeight="1">
      <c r="A150" s="321">
        <v>149</v>
      </c>
      <c r="B150" s="441" t="s">
        <v>2918</v>
      </c>
      <c r="C150" s="321" t="s">
        <v>2847</v>
      </c>
      <c r="D150" s="439" t="s">
        <v>2863</v>
      </c>
      <c r="E150" s="444">
        <v>546</v>
      </c>
      <c r="F150" s="428" t="s">
        <v>2849</v>
      </c>
    </row>
    <row r="151" spans="1:6" ht="62.25" customHeight="1">
      <c r="A151" s="321">
        <v>150</v>
      </c>
      <c r="B151" s="449" t="s">
        <v>2919</v>
      </c>
      <c r="C151" s="321" t="s">
        <v>2847</v>
      </c>
      <c r="D151" s="440" t="s">
        <v>2864</v>
      </c>
      <c r="E151" s="442">
        <v>400</v>
      </c>
      <c r="F151" s="428" t="s">
        <v>2849</v>
      </c>
    </row>
    <row r="152" spans="1:6" ht="62.25" customHeight="1">
      <c r="A152" s="321">
        <v>151</v>
      </c>
      <c r="B152" s="449" t="s">
        <v>2920</v>
      </c>
      <c r="C152" s="321" t="s">
        <v>2847</v>
      </c>
      <c r="D152" s="440" t="s">
        <v>2865</v>
      </c>
      <c r="E152" s="442">
        <v>416</v>
      </c>
      <c r="F152" s="428" t="s">
        <v>2849</v>
      </c>
    </row>
    <row r="153" spans="1:6" ht="62.25" customHeight="1">
      <c r="A153" s="321">
        <v>152</v>
      </c>
      <c r="B153" s="449" t="s">
        <v>2921</v>
      </c>
      <c r="C153" s="321" t="s">
        <v>2847</v>
      </c>
      <c r="D153" s="440" t="s">
        <v>2866</v>
      </c>
      <c r="E153" s="442">
        <v>600</v>
      </c>
      <c r="F153" s="428" t="s">
        <v>2849</v>
      </c>
    </row>
    <row r="154" spans="1:6" ht="62.25" customHeight="1">
      <c r="A154" s="321">
        <v>153</v>
      </c>
      <c r="B154" s="449" t="s">
        <v>2922</v>
      </c>
      <c r="C154" s="321" t="s">
        <v>2847</v>
      </c>
      <c r="D154" s="440" t="s">
        <v>2867</v>
      </c>
      <c r="E154" s="442">
        <v>900</v>
      </c>
      <c r="F154" s="428" t="s">
        <v>2849</v>
      </c>
    </row>
    <row r="155" spans="1:6" ht="62.25" customHeight="1">
      <c r="A155" s="321">
        <v>154</v>
      </c>
      <c r="B155" s="449" t="s">
        <v>2923</v>
      </c>
      <c r="C155" s="321" t="s">
        <v>2847</v>
      </c>
      <c r="D155" s="440" t="s">
        <v>2867</v>
      </c>
      <c r="E155" s="442">
        <v>900</v>
      </c>
      <c r="F155" s="428" t="s">
        <v>2849</v>
      </c>
    </row>
    <row r="156" spans="1:6" ht="62.25" customHeight="1">
      <c r="A156" s="321">
        <v>155</v>
      </c>
      <c r="B156" s="449" t="s">
        <v>2924</v>
      </c>
      <c r="C156" s="321" t="s">
        <v>2847</v>
      </c>
      <c r="D156" s="440" t="s">
        <v>2865</v>
      </c>
      <c r="E156" s="448">
        <v>408</v>
      </c>
      <c r="F156" s="428" t="s">
        <v>2849</v>
      </c>
    </row>
    <row r="157" spans="1:6" ht="62.25" customHeight="1">
      <c r="A157" s="321">
        <v>156</v>
      </c>
      <c r="B157" s="449" t="s">
        <v>2925</v>
      </c>
      <c r="C157" s="321" t="s">
        <v>2847</v>
      </c>
      <c r="D157" s="440" t="s">
        <v>2865</v>
      </c>
      <c r="E157" s="448">
        <v>490</v>
      </c>
      <c r="F157" s="428" t="s">
        <v>2849</v>
      </c>
    </row>
    <row r="158" spans="1:6" ht="62.25" customHeight="1">
      <c r="A158" s="321">
        <v>157</v>
      </c>
      <c r="B158" s="449" t="s">
        <v>2926</v>
      </c>
      <c r="C158" s="321" t="s">
        <v>2847</v>
      </c>
      <c r="D158" s="440" t="s">
        <v>2865</v>
      </c>
      <c r="E158" s="442">
        <v>410</v>
      </c>
      <c r="F158" s="428" t="s">
        <v>2849</v>
      </c>
    </row>
    <row r="159" spans="1:6" ht="62.25" customHeight="1">
      <c r="A159" s="321">
        <v>158</v>
      </c>
      <c r="B159" s="449" t="s">
        <v>2927</v>
      </c>
      <c r="C159" s="321" t="s">
        <v>2847</v>
      </c>
      <c r="D159" s="440" t="s">
        <v>2867</v>
      </c>
      <c r="E159" s="442">
        <v>900</v>
      </c>
      <c r="F159" s="428" t="s">
        <v>2849</v>
      </c>
    </row>
    <row r="160" spans="1:6" ht="62.25" customHeight="1">
      <c r="A160" s="321">
        <v>159</v>
      </c>
      <c r="B160" s="449" t="s">
        <v>2928</v>
      </c>
      <c r="C160" s="321" t="s">
        <v>2847</v>
      </c>
      <c r="D160" s="440" t="s">
        <v>2868</v>
      </c>
      <c r="E160" s="442">
        <v>1035.3</v>
      </c>
      <c r="F160" s="428" t="s">
        <v>2849</v>
      </c>
    </row>
    <row r="161" spans="1:6" ht="62.25" customHeight="1">
      <c r="A161" s="321">
        <v>160</v>
      </c>
      <c r="B161" s="449" t="s">
        <v>2929</v>
      </c>
      <c r="C161" s="321" t="s">
        <v>2847</v>
      </c>
      <c r="D161" s="440" t="s">
        <v>2865</v>
      </c>
      <c r="E161" s="442">
        <v>432</v>
      </c>
      <c r="F161" s="428" t="s">
        <v>2849</v>
      </c>
    </row>
    <row r="162" spans="1:6" ht="62.25" customHeight="1">
      <c r="A162" s="321">
        <v>161</v>
      </c>
      <c r="B162" s="449" t="s">
        <v>2930</v>
      </c>
      <c r="C162" s="321" t="s">
        <v>2847</v>
      </c>
      <c r="D162" s="440" t="s">
        <v>2869</v>
      </c>
      <c r="E162" s="442">
        <v>5959.33</v>
      </c>
      <c r="F162" s="428" t="s">
        <v>2849</v>
      </c>
    </row>
    <row r="163" spans="1:6" ht="62.25" customHeight="1">
      <c r="A163" s="321">
        <v>162</v>
      </c>
      <c r="B163" s="449" t="s">
        <v>2931</v>
      </c>
      <c r="C163" s="321" t="s">
        <v>2847</v>
      </c>
      <c r="D163" s="440" t="s">
        <v>2870</v>
      </c>
      <c r="E163" s="442">
        <v>7359.15</v>
      </c>
      <c r="F163" s="428" t="s">
        <v>2849</v>
      </c>
    </row>
    <row r="164" spans="1:6" ht="62.25" customHeight="1">
      <c r="A164" s="321">
        <v>163</v>
      </c>
      <c r="B164" s="449" t="s">
        <v>2932</v>
      </c>
      <c r="C164" s="321" t="s">
        <v>2847</v>
      </c>
      <c r="D164" s="440" t="s">
        <v>2866</v>
      </c>
      <c r="E164" s="442">
        <v>600</v>
      </c>
      <c r="F164" s="428" t="s">
        <v>2849</v>
      </c>
    </row>
    <row r="165" spans="1:6" ht="62.25" customHeight="1">
      <c r="A165" s="321">
        <v>164</v>
      </c>
      <c r="B165" s="449" t="s">
        <v>2933</v>
      </c>
      <c r="C165" s="321" t="s">
        <v>2847</v>
      </c>
      <c r="D165" s="440" t="s">
        <v>2867</v>
      </c>
      <c r="E165" s="442">
        <v>900</v>
      </c>
      <c r="F165" s="428" t="s">
        <v>2849</v>
      </c>
    </row>
    <row r="166" spans="1:6" ht="62.25" customHeight="1">
      <c r="A166" s="321">
        <v>165</v>
      </c>
      <c r="B166" s="449" t="s">
        <v>2934</v>
      </c>
      <c r="C166" s="321" t="s">
        <v>2847</v>
      </c>
      <c r="D166" s="440" t="s">
        <v>2871</v>
      </c>
      <c r="E166" s="442">
        <v>272</v>
      </c>
      <c r="F166" s="428" t="s">
        <v>2849</v>
      </c>
    </row>
    <row r="167" spans="1:6" ht="62.25" customHeight="1">
      <c r="A167" s="321">
        <v>166</v>
      </c>
      <c r="B167" s="445" t="s">
        <v>2935</v>
      </c>
      <c r="C167" s="321" t="s">
        <v>2847</v>
      </c>
      <c r="D167" s="439" t="s">
        <v>2871</v>
      </c>
      <c r="E167" s="445">
        <v>509</v>
      </c>
      <c r="F167" s="428" t="s">
        <v>2849</v>
      </c>
    </row>
    <row r="168" spans="1:6" ht="62.25" customHeight="1">
      <c r="A168" s="321">
        <v>167</v>
      </c>
      <c r="B168" s="445" t="s">
        <v>2936</v>
      </c>
      <c r="C168" s="321" t="s">
        <v>2847</v>
      </c>
      <c r="D168" s="439" t="s">
        <v>2871</v>
      </c>
      <c r="E168" s="445">
        <v>648</v>
      </c>
      <c r="F168" s="428" t="s">
        <v>2849</v>
      </c>
    </row>
    <row r="169" spans="1:6" ht="62.25" customHeight="1">
      <c r="A169" s="321">
        <v>168</v>
      </c>
      <c r="B169" s="445" t="s">
        <v>2937</v>
      </c>
      <c r="C169" s="321" t="s">
        <v>2847</v>
      </c>
      <c r="D169" s="439" t="s">
        <v>2871</v>
      </c>
      <c r="E169" s="445">
        <v>433</v>
      </c>
      <c r="F169" s="428" t="s">
        <v>2849</v>
      </c>
    </row>
    <row r="170" spans="1:6" ht="62.25" customHeight="1">
      <c r="A170" s="321">
        <v>169</v>
      </c>
      <c r="B170" s="445" t="s">
        <v>2938</v>
      </c>
      <c r="C170" s="321" t="s">
        <v>2847</v>
      </c>
      <c r="D170" s="439" t="s">
        <v>2872</v>
      </c>
      <c r="E170" s="445">
        <v>1000</v>
      </c>
      <c r="F170" s="428" t="s">
        <v>2849</v>
      </c>
    </row>
    <row r="171" spans="1:6" ht="62.25" customHeight="1">
      <c r="A171" s="321">
        <v>170</v>
      </c>
      <c r="B171" s="445" t="s">
        <v>2939</v>
      </c>
      <c r="C171" s="321" t="s">
        <v>2847</v>
      </c>
      <c r="D171" s="439" t="s">
        <v>2866</v>
      </c>
      <c r="E171" s="445">
        <v>540</v>
      </c>
      <c r="F171" s="428" t="s">
        <v>2849</v>
      </c>
    </row>
    <row r="172" spans="1:6" ht="62.25" customHeight="1">
      <c r="A172" s="321">
        <v>171</v>
      </c>
      <c r="B172" s="445" t="s">
        <v>2940</v>
      </c>
      <c r="C172" s="321" t="s">
        <v>2847</v>
      </c>
      <c r="D172" s="439" t="s">
        <v>2873</v>
      </c>
      <c r="E172" s="445">
        <v>1200</v>
      </c>
      <c r="F172" s="428" t="s">
        <v>2849</v>
      </c>
    </row>
    <row r="173" spans="1:6" ht="62.25" customHeight="1">
      <c r="A173" s="321">
        <v>172</v>
      </c>
      <c r="B173" s="445" t="s">
        <v>2941</v>
      </c>
      <c r="C173" s="321" t="s">
        <v>2847</v>
      </c>
      <c r="D173" s="439" t="s">
        <v>2866</v>
      </c>
      <c r="E173" s="445">
        <v>575</v>
      </c>
      <c r="F173" s="428" t="s">
        <v>2849</v>
      </c>
    </row>
    <row r="174" spans="1:6" ht="62.25" customHeight="1">
      <c r="A174" s="321">
        <v>173</v>
      </c>
      <c r="B174" s="445" t="s">
        <v>2942</v>
      </c>
      <c r="C174" s="321" t="s">
        <v>2847</v>
      </c>
      <c r="D174" s="439" t="s">
        <v>2866</v>
      </c>
      <c r="E174" s="445">
        <v>575</v>
      </c>
      <c r="F174" s="428" t="s">
        <v>2849</v>
      </c>
    </row>
    <row r="175" spans="1:6" ht="62.25" customHeight="1">
      <c r="A175" s="321">
        <v>174</v>
      </c>
      <c r="B175" s="445" t="s">
        <v>2943</v>
      </c>
      <c r="C175" s="321" t="s">
        <v>2847</v>
      </c>
      <c r="D175" s="439" t="s">
        <v>2866</v>
      </c>
      <c r="E175" s="445">
        <v>575</v>
      </c>
      <c r="F175" s="428" t="s">
        <v>2849</v>
      </c>
    </row>
    <row r="176" spans="1:6" ht="62.25" customHeight="1">
      <c r="A176" s="321">
        <v>175</v>
      </c>
      <c r="B176" s="445" t="s">
        <v>2944</v>
      </c>
      <c r="C176" s="321" t="s">
        <v>2847</v>
      </c>
      <c r="D176" s="439" t="s">
        <v>2866</v>
      </c>
      <c r="E176" s="445">
        <v>575</v>
      </c>
      <c r="F176" s="428" t="s">
        <v>2849</v>
      </c>
    </row>
    <row r="177" spans="1:6" ht="62.25" customHeight="1">
      <c r="A177" s="321">
        <v>176</v>
      </c>
      <c r="B177" s="445" t="s">
        <v>2945</v>
      </c>
      <c r="C177" s="321" t="s">
        <v>2847</v>
      </c>
      <c r="D177" s="439" t="s">
        <v>2871</v>
      </c>
      <c r="E177" s="445">
        <v>504</v>
      </c>
      <c r="F177" s="428" t="s">
        <v>2849</v>
      </c>
    </row>
    <row r="178" spans="1:6" ht="62.25" customHeight="1">
      <c r="A178" s="321">
        <v>177</v>
      </c>
      <c r="B178" s="445" t="s">
        <v>2946</v>
      </c>
      <c r="C178" s="321" t="s">
        <v>2847</v>
      </c>
      <c r="D178" s="439" t="s">
        <v>2865</v>
      </c>
      <c r="E178" s="445">
        <v>500</v>
      </c>
      <c r="F178" s="428" t="s">
        <v>2849</v>
      </c>
    </row>
    <row r="179" spans="1:6" ht="62.25" customHeight="1">
      <c r="A179" s="321">
        <v>178</v>
      </c>
      <c r="B179" s="445" t="s">
        <v>2947</v>
      </c>
      <c r="C179" s="321" t="s">
        <v>2847</v>
      </c>
      <c r="D179" s="439" t="s">
        <v>2874</v>
      </c>
      <c r="E179" s="445">
        <v>4066</v>
      </c>
      <c r="F179" s="428" t="s">
        <v>2849</v>
      </c>
    </row>
    <row r="180" spans="1:6" ht="62.25" customHeight="1">
      <c r="A180" s="321">
        <v>179</v>
      </c>
      <c r="B180" s="445" t="s">
        <v>2948</v>
      </c>
      <c r="C180" s="321" t="s">
        <v>2847</v>
      </c>
      <c r="D180" s="439" t="s">
        <v>2875</v>
      </c>
      <c r="E180" s="445">
        <v>82</v>
      </c>
      <c r="F180" s="428" t="s">
        <v>2849</v>
      </c>
    </row>
    <row r="181" spans="1:6" ht="62.25" customHeight="1">
      <c r="A181" s="321">
        <v>180</v>
      </c>
      <c r="B181" s="445" t="s">
        <v>2949</v>
      </c>
      <c r="C181" s="321" t="s">
        <v>2847</v>
      </c>
      <c r="D181" s="439" t="s">
        <v>2876</v>
      </c>
      <c r="E181" s="445">
        <v>381</v>
      </c>
      <c r="F181" s="428" t="s">
        <v>2849</v>
      </c>
    </row>
    <row r="182" spans="1:6" ht="62.25" customHeight="1">
      <c r="A182" s="321">
        <v>181</v>
      </c>
      <c r="B182" s="445" t="s">
        <v>2950</v>
      </c>
      <c r="C182" s="321" t="s">
        <v>2847</v>
      </c>
      <c r="D182" s="439" t="s">
        <v>2877</v>
      </c>
      <c r="E182" s="445">
        <v>24</v>
      </c>
      <c r="F182" s="428" t="s">
        <v>2849</v>
      </c>
    </row>
    <row r="183" spans="1:6" ht="62.25" customHeight="1">
      <c r="A183" s="321">
        <v>182</v>
      </c>
      <c r="B183" s="445" t="s">
        <v>2951</v>
      </c>
      <c r="C183" s="321" t="s">
        <v>2847</v>
      </c>
      <c r="D183" s="439" t="s">
        <v>2878</v>
      </c>
      <c r="E183" s="445">
        <v>24</v>
      </c>
      <c r="F183" s="428" t="s">
        <v>2849</v>
      </c>
    </row>
    <row r="184" spans="1:6" ht="62.25" customHeight="1">
      <c r="A184" s="321">
        <v>183</v>
      </c>
      <c r="B184" s="445" t="s">
        <v>2952</v>
      </c>
      <c r="C184" s="321" t="s">
        <v>2847</v>
      </c>
      <c r="D184" s="439" t="s">
        <v>2879</v>
      </c>
      <c r="E184" s="445">
        <v>24</v>
      </c>
      <c r="F184" s="428" t="s">
        <v>2849</v>
      </c>
    </row>
    <row r="185" spans="1:6" ht="62.25" customHeight="1">
      <c r="A185" s="321">
        <v>184</v>
      </c>
      <c r="B185" s="445" t="s">
        <v>2953</v>
      </c>
      <c r="C185" s="321" t="s">
        <v>2847</v>
      </c>
      <c r="D185" s="439" t="s">
        <v>2880</v>
      </c>
      <c r="E185" s="445">
        <v>24</v>
      </c>
      <c r="F185" s="428" t="s">
        <v>2849</v>
      </c>
    </row>
    <row r="186" spans="1:6" ht="62.25" customHeight="1">
      <c r="A186" s="321">
        <v>185</v>
      </c>
      <c r="B186" s="445" t="s">
        <v>2954</v>
      </c>
      <c r="C186" s="321" t="s">
        <v>2847</v>
      </c>
      <c r="D186" s="439" t="s">
        <v>2881</v>
      </c>
      <c r="E186" s="445">
        <v>24</v>
      </c>
      <c r="F186" s="428" t="s">
        <v>2849</v>
      </c>
    </row>
    <row r="187" spans="1:6" ht="62.25" customHeight="1">
      <c r="A187" s="321">
        <v>186</v>
      </c>
      <c r="B187" s="445" t="s">
        <v>2955</v>
      </c>
      <c r="C187" s="321" t="s">
        <v>2847</v>
      </c>
      <c r="D187" s="439" t="s">
        <v>2882</v>
      </c>
      <c r="E187" s="445">
        <v>24</v>
      </c>
      <c r="F187" s="428" t="s">
        <v>2849</v>
      </c>
    </row>
    <row r="188" spans="1:6" ht="62.25" customHeight="1">
      <c r="A188" s="321">
        <v>187</v>
      </c>
      <c r="B188" s="451" t="s">
        <v>2956</v>
      </c>
      <c r="C188" s="321" t="s">
        <v>2847</v>
      </c>
      <c r="D188" s="439" t="s">
        <v>2883</v>
      </c>
      <c r="E188" s="445">
        <v>24</v>
      </c>
      <c r="F188" s="428" t="s">
        <v>2849</v>
      </c>
    </row>
    <row r="189" spans="1:6" ht="62.25" customHeight="1">
      <c r="A189" s="321">
        <v>188</v>
      </c>
      <c r="B189" s="445" t="s">
        <v>2957</v>
      </c>
      <c r="C189" s="321" t="s">
        <v>2847</v>
      </c>
      <c r="D189" s="439" t="s">
        <v>2884</v>
      </c>
      <c r="E189" s="445">
        <v>5</v>
      </c>
      <c r="F189" s="428" t="s">
        <v>2849</v>
      </c>
    </row>
    <row r="190" spans="1:6" ht="62.25" customHeight="1">
      <c r="A190" s="321">
        <v>189</v>
      </c>
      <c r="B190" s="445" t="s">
        <v>2958</v>
      </c>
      <c r="C190" s="321" t="s">
        <v>2847</v>
      </c>
      <c r="D190" s="439" t="s">
        <v>2885</v>
      </c>
      <c r="E190" s="445">
        <v>5</v>
      </c>
      <c r="F190" s="428" t="s">
        <v>2849</v>
      </c>
    </row>
    <row r="191" spans="1:6" ht="62.25" customHeight="1">
      <c r="A191" s="321">
        <v>190</v>
      </c>
      <c r="B191" s="445" t="s">
        <v>2959</v>
      </c>
      <c r="C191" s="321" t="s">
        <v>2847</v>
      </c>
      <c r="D191" s="439" t="s">
        <v>2886</v>
      </c>
      <c r="E191" s="445">
        <v>5</v>
      </c>
      <c r="F191" s="428" t="s">
        <v>2849</v>
      </c>
    </row>
    <row r="192" spans="1:6" ht="62.25" customHeight="1">
      <c r="A192" s="321">
        <v>191</v>
      </c>
      <c r="B192" s="445" t="s">
        <v>2960</v>
      </c>
      <c r="C192" s="321" t="s">
        <v>2847</v>
      </c>
      <c r="D192" s="439" t="s">
        <v>2887</v>
      </c>
      <c r="E192" s="445">
        <v>49</v>
      </c>
      <c r="F192" s="428" t="s">
        <v>2849</v>
      </c>
    </row>
    <row r="193" spans="1:6" ht="62.25" customHeight="1">
      <c r="A193" s="321">
        <v>192</v>
      </c>
      <c r="B193" s="445" t="s">
        <v>2961</v>
      </c>
      <c r="C193" s="321" t="s">
        <v>2847</v>
      </c>
      <c r="D193" s="439" t="s">
        <v>2888</v>
      </c>
      <c r="E193" s="445">
        <v>700</v>
      </c>
      <c r="F193" s="428" t="s">
        <v>2849</v>
      </c>
    </row>
    <row r="194" spans="1:6" ht="62.25" customHeight="1">
      <c r="A194" s="321">
        <v>193</v>
      </c>
      <c r="B194" s="441" t="s">
        <v>2962</v>
      </c>
      <c r="C194" s="321" t="s">
        <v>2847</v>
      </c>
      <c r="D194" s="439" t="s">
        <v>2889</v>
      </c>
      <c r="E194" s="441">
        <v>5</v>
      </c>
      <c r="F194" s="428" t="s">
        <v>2849</v>
      </c>
    </row>
    <row r="195" spans="1:6" ht="62.25" customHeight="1">
      <c r="A195" s="321">
        <v>194</v>
      </c>
      <c r="B195" s="441" t="s">
        <v>2963</v>
      </c>
      <c r="C195" s="321" t="s">
        <v>2847</v>
      </c>
      <c r="D195" s="439" t="s">
        <v>2890</v>
      </c>
      <c r="E195" s="441">
        <v>229</v>
      </c>
      <c r="F195" s="428" t="s">
        <v>2849</v>
      </c>
    </row>
    <row r="196" spans="1:6" ht="62.25" customHeight="1">
      <c r="A196" s="321">
        <v>195</v>
      </c>
      <c r="B196" s="441" t="s">
        <v>2964</v>
      </c>
      <c r="C196" s="321" t="s">
        <v>2847</v>
      </c>
      <c r="D196" s="439" t="s">
        <v>2891</v>
      </c>
      <c r="E196" s="441">
        <v>5</v>
      </c>
      <c r="F196" s="428" t="s">
        <v>2849</v>
      </c>
    </row>
    <row r="197" spans="1:6" ht="62.25" customHeight="1">
      <c r="A197" s="321">
        <v>196</v>
      </c>
      <c r="B197" s="441" t="s">
        <v>2965</v>
      </c>
      <c r="C197" s="321" t="s">
        <v>2847</v>
      </c>
      <c r="D197" s="439" t="s">
        <v>2892</v>
      </c>
      <c r="E197" s="441">
        <v>22</v>
      </c>
      <c r="F197" s="428" t="s">
        <v>2849</v>
      </c>
    </row>
    <row r="198" spans="1:6" ht="62.25" customHeight="1">
      <c r="A198" s="321">
        <v>197</v>
      </c>
      <c r="B198" s="441" t="s">
        <v>2966</v>
      </c>
      <c r="C198" s="321" t="s">
        <v>2847</v>
      </c>
      <c r="D198" s="439" t="s">
        <v>2893</v>
      </c>
      <c r="E198" s="441">
        <v>5</v>
      </c>
      <c r="F198" s="428" t="s">
        <v>2849</v>
      </c>
    </row>
    <row r="199" spans="1:6" ht="62.25" customHeight="1">
      <c r="A199" s="321">
        <v>198</v>
      </c>
      <c r="B199" s="441" t="s">
        <v>2967</v>
      </c>
      <c r="C199" s="321" t="s">
        <v>2847</v>
      </c>
      <c r="D199" s="439" t="s">
        <v>2894</v>
      </c>
      <c r="E199" s="441">
        <v>5</v>
      </c>
      <c r="F199" s="428" t="s">
        <v>2849</v>
      </c>
    </row>
    <row r="200" spans="1:6" ht="62.25" customHeight="1">
      <c r="A200" s="321">
        <v>199</v>
      </c>
      <c r="B200" s="441" t="s">
        <v>2968</v>
      </c>
      <c r="C200" s="321" t="s">
        <v>2847</v>
      </c>
      <c r="D200" s="439" t="s">
        <v>2895</v>
      </c>
      <c r="E200" s="441">
        <v>24</v>
      </c>
      <c r="F200" s="428" t="s">
        <v>2849</v>
      </c>
    </row>
    <row r="201" spans="1:6" ht="62.25" customHeight="1">
      <c r="A201" s="321">
        <v>200</v>
      </c>
      <c r="B201" s="445" t="s">
        <v>2969</v>
      </c>
      <c r="C201" s="321" t="s">
        <v>2847</v>
      </c>
      <c r="D201" s="439" t="s">
        <v>2896</v>
      </c>
      <c r="E201" s="441">
        <v>15</v>
      </c>
      <c r="F201" s="428" t="s">
        <v>2849</v>
      </c>
    </row>
    <row r="202" spans="1:6" ht="62.25" customHeight="1">
      <c r="A202" s="321">
        <v>201</v>
      </c>
      <c r="B202" s="446" t="s">
        <v>2970</v>
      </c>
      <c r="C202" s="321" t="s">
        <v>2847</v>
      </c>
      <c r="D202" s="439" t="s">
        <v>2897</v>
      </c>
      <c r="E202" s="441">
        <v>15</v>
      </c>
      <c r="F202" s="428" t="s">
        <v>2849</v>
      </c>
    </row>
    <row r="203" spans="1:6" ht="62.25" customHeight="1">
      <c r="A203" s="321">
        <v>202</v>
      </c>
      <c r="B203" s="441" t="s">
        <v>2971</v>
      </c>
      <c r="C203" s="321" t="s">
        <v>2847</v>
      </c>
      <c r="D203" s="439" t="s">
        <v>2898</v>
      </c>
      <c r="E203" s="441">
        <v>15</v>
      </c>
      <c r="F203" s="428" t="s">
        <v>2849</v>
      </c>
    </row>
    <row r="204" spans="1:6" ht="62.25" customHeight="1">
      <c r="A204" s="321">
        <v>203</v>
      </c>
      <c r="B204" s="441" t="s">
        <v>2972</v>
      </c>
      <c r="C204" s="321" t="s">
        <v>2847</v>
      </c>
      <c r="D204" s="439" t="s">
        <v>2899</v>
      </c>
      <c r="E204" s="441">
        <v>15</v>
      </c>
      <c r="F204" s="428" t="s">
        <v>2849</v>
      </c>
    </row>
    <row r="205" spans="1:6" ht="62.25" customHeight="1">
      <c r="A205" s="321">
        <v>204</v>
      </c>
      <c r="B205" s="452" t="s">
        <v>2973</v>
      </c>
      <c r="C205" s="321" t="s">
        <v>2847</v>
      </c>
      <c r="D205" s="439" t="s">
        <v>2900</v>
      </c>
      <c r="E205" s="441">
        <v>15</v>
      </c>
      <c r="F205" s="428" t="s">
        <v>2849</v>
      </c>
    </row>
    <row r="206" spans="1:6" ht="62.25" customHeight="1">
      <c r="A206" s="321">
        <v>205</v>
      </c>
      <c r="B206" s="441" t="s">
        <v>2974</v>
      </c>
      <c r="C206" s="321" t="s">
        <v>2847</v>
      </c>
      <c r="D206" s="439" t="s">
        <v>2901</v>
      </c>
      <c r="E206" s="441">
        <v>15</v>
      </c>
      <c r="F206" s="428" t="s">
        <v>2849</v>
      </c>
    </row>
    <row r="207" spans="1:6" ht="62.25" customHeight="1">
      <c r="A207" s="321">
        <v>206</v>
      </c>
      <c r="B207" s="441" t="s">
        <v>2975</v>
      </c>
      <c r="C207" s="321" t="s">
        <v>2847</v>
      </c>
      <c r="D207" s="439" t="s">
        <v>2902</v>
      </c>
      <c r="E207" s="441">
        <v>15</v>
      </c>
      <c r="F207" s="428" t="s">
        <v>2849</v>
      </c>
    </row>
    <row r="208" spans="1:6" ht="62.25" customHeight="1">
      <c r="A208" s="321">
        <v>207</v>
      </c>
      <c r="B208" s="441" t="s">
        <v>2976</v>
      </c>
      <c r="C208" s="321" t="s">
        <v>2847</v>
      </c>
      <c r="D208" s="439" t="s">
        <v>2903</v>
      </c>
      <c r="E208" s="441">
        <v>15</v>
      </c>
      <c r="F208" s="428" t="s">
        <v>2849</v>
      </c>
    </row>
    <row r="209" spans="1:6" ht="62.25" customHeight="1">
      <c r="A209" s="321">
        <v>208</v>
      </c>
      <c r="B209" s="441" t="s">
        <v>2977</v>
      </c>
      <c r="C209" s="321" t="s">
        <v>2847</v>
      </c>
      <c r="D209" s="439" t="s">
        <v>2904</v>
      </c>
      <c r="E209" s="441">
        <v>15</v>
      </c>
      <c r="F209" s="428" t="s">
        <v>2849</v>
      </c>
    </row>
    <row r="210" spans="1:6" ht="62.25" customHeight="1">
      <c r="A210" s="321">
        <v>209</v>
      </c>
      <c r="B210" s="441" t="s">
        <v>2978</v>
      </c>
      <c r="C210" s="321" t="s">
        <v>2847</v>
      </c>
      <c r="D210" s="439" t="s">
        <v>2905</v>
      </c>
      <c r="E210" s="441">
        <v>15</v>
      </c>
      <c r="F210" s="428" t="s">
        <v>2849</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AH618"/>
  <sheetViews>
    <sheetView topLeftCell="A22" zoomScale="75" zoomScaleNormal="75" workbookViewId="0">
      <selection activeCell="H33" sqref="H33"/>
    </sheetView>
  </sheetViews>
  <sheetFormatPr defaultRowHeight="15"/>
  <cols>
    <col min="1" max="1" width="4.42578125" customWidth="1"/>
    <col min="2" max="2" width="20.140625" style="1" customWidth="1"/>
    <col min="3" max="3" width="32.7109375" customWidth="1"/>
    <col min="4" max="4" width="17.5703125" style="3" customWidth="1"/>
    <col min="5" max="5" width="16" customWidth="1"/>
    <col min="6" max="6" width="10" customWidth="1"/>
    <col min="7" max="7" width="13.42578125" style="2" customWidth="1"/>
    <col min="8" max="8" width="12.85546875" style="2" customWidth="1"/>
    <col min="9" max="9" width="13.7109375" customWidth="1"/>
    <col min="10" max="10" width="13.140625" customWidth="1"/>
    <col min="11" max="11" width="13.28515625" customWidth="1"/>
    <col min="12" max="12" width="22.28515625" customWidth="1"/>
    <col min="13" max="13" width="12.28515625" customWidth="1"/>
    <col min="14" max="14" width="17" customWidth="1"/>
    <col min="15" max="15" width="16.140625" customWidth="1"/>
    <col min="16" max="16" width="17.140625" customWidth="1"/>
    <col min="17" max="17" width="24.140625" customWidth="1"/>
    <col min="18" max="18" width="11.85546875" customWidth="1"/>
  </cols>
  <sheetData>
    <row r="1" spans="1:34" ht="35.25" customHeight="1">
      <c r="A1" s="608" t="s">
        <v>492</v>
      </c>
      <c r="B1" s="608"/>
      <c r="C1" s="608"/>
      <c r="D1" s="608"/>
      <c r="E1" s="608"/>
      <c r="F1" s="608"/>
      <c r="G1" s="608"/>
      <c r="H1" s="608"/>
      <c r="I1" s="608"/>
      <c r="J1" s="608"/>
      <c r="K1" s="608"/>
      <c r="L1" s="608"/>
      <c r="M1" s="608"/>
      <c r="N1" s="608"/>
      <c r="O1" s="608"/>
      <c r="P1" s="608"/>
      <c r="Q1" s="608"/>
      <c r="R1" s="608"/>
    </row>
    <row r="2" spans="1:34" ht="57.75" customHeight="1">
      <c r="A2" s="556" t="s">
        <v>0</v>
      </c>
      <c r="B2" s="553" t="s">
        <v>1</v>
      </c>
      <c r="C2" s="554" t="s">
        <v>2</v>
      </c>
      <c r="D2" s="553" t="s">
        <v>3</v>
      </c>
      <c r="E2" s="554" t="s">
        <v>4</v>
      </c>
      <c r="F2" s="553" t="s">
        <v>826</v>
      </c>
      <c r="G2" s="555" t="s">
        <v>5</v>
      </c>
      <c r="H2" s="555" t="s">
        <v>6</v>
      </c>
      <c r="I2" s="554" t="s">
        <v>7</v>
      </c>
      <c r="J2" s="554" t="s">
        <v>8</v>
      </c>
      <c r="K2" s="554" t="s">
        <v>9</v>
      </c>
      <c r="L2" s="554" t="s">
        <v>10</v>
      </c>
      <c r="M2" s="554" t="s">
        <v>11</v>
      </c>
      <c r="N2" s="554" t="s">
        <v>12</v>
      </c>
      <c r="O2" s="554" t="s">
        <v>17</v>
      </c>
      <c r="P2" s="554"/>
      <c r="Q2" s="554"/>
      <c r="R2" s="554"/>
      <c r="S2" s="7" t="s">
        <v>1662</v>
      </c>
      <c r="T2" s="7"/>
      <c r="U2" s="7"/>
      <c r="V2" s="7"/>
      <c r="W2" s="7"/>
      <c r="X2" s="7"/>
      <c r="Y2" s="7"/>
      <c r="Z2" s="7"/>
      <c r="AA2" s="7"/>
      <c r="AB2" s="7"/>
      <c r="AC2" s="7"/>
      <c r="AD2" s="7"/>
      <c r="AE2" s="7"/>
      <c r="AF2" s="7"/>
      <c r="AG2" s="7"/>
      <c r="AH2" s="7"/>
    </row>
    <row r="3" spans="1:34" ht="57.75" customHeight="1">
      <c r="A3" s="557"/>
      <c r="B3" s="550"/>
      <c r="C3" s="554"/>
      <c r="D3" s="550"/>
      <c r="E3" s="554"/>
      <c r="F3" s="550"/>
      <c r="G3" s="555"/>
      <c r="H3" s="555"/>
      <c r="I3" s="554"/>
      <c r="J3" s="554"/>
      <c r="K3" s="554"/>
      <c r="L3" s="554"/>
      <c r="M3" s="554"/>
      <c r="N3" s="554"/>
      <c r="O3" s="336" t="s">
        <v>13</v>
      </c>
      <c r="P3" s="336" t="s">
        <v>14</v>
      </c>
      <c r="Q3" s="336" t="s">
        <v>15</v>
      </c>
      <c r="R3" s="336" t="s">
        <v>16</v>
      </c>
      <c r="S3" s="7" t="s">
        <v>1663</v>
      </c>
      <c r="T3" s="7" t="s">
        <v>1664</v>
      </c>
      <c r="U3" s="7"/>
      <c r="V3" s="7"/>
      <c r="W3" s="7"/>
      <c r="X3" s="7"/>
      <c r="Y3" s="7"/>
      <c r="Z3" s="7"/>
      <c r="AA3" s="7"/>
      <c r="AB3" s="7"/>
      <c r="AC3" s="7"/>
      <c r="AD3" s="7"/>
      <c r="AE3" s="7"/>
      <c r="AF3" s="7"/>
      <c r="AG3" s="7"/>
      <c r="AH3" s="7"/>
    </row>
    <row r="4" spans="1:34" s="7" customFormat="1" ht="117.75" customHeight="1">
      <c r="A4" s="206">
        <v>1</v>
      </c>
      <c r="B4" s="293" t="s">
        <v>858</v>
      </c>
      <c r="C4" s="10" t="s">
        <v>1458</v>
      </c>
      <c r="D4" s="8" t="s">
        <v>1698</v>
      </c>
      <c r="E4" s="5">
        <v>11400</v>
      </c>
      <c r="F4" s="5"/>
      <c r="G4" s="6">
        <v>27310</v>
      </c>
      <c r="H4" s="6">
        <v>27310</v>
      </c>
      <c r="I4" s="5"/>
      <c r="J4" s="5" t="s">
        <v>61</v>
      </c>
      <c r="K4" s="5" t="s">
        <v>397</v>
      </c>
      <c r="L4" s="113" t="s">
        <v>846</v>
      </c>
      <c r="M4" s="5" t="s">
        <v>397</v>
      </c>
      <c r="N4" s="5" t="s">
        <v>19</v>
      </c>
      <c r="O4" s="5" t="s">
        <v>843</v>
      </c>
      <c r="P4" s="5"/>
      <c r="Q4" s="5"/>
      <c r="R4" s="5"/>
    </row>
    <row r="5" spans="1:34" s="7" customFormat="1" ht="69.75" customHeight="1">
      <c r="A5" s="207">
        <v>2</v>
      </c>
      <c r="B5" s="15" t="s">
        <v>866</v>
      </c>
      <c r="C5" s="5" t="s">
        <v>20</v>
      </c>
      <c r="D5" s="8" t="s">
        <v>494</v>
      </c>
      <c r="E5" s="5">
        <v>5640</v>
      </c>
      <c r="F5" s="5"/>
      <c r="G5" s="6">
        <v>1536708.58</v>
      </c>
      <c r="H5" s="6">
        <v>1387299.42</v>
      </c>
      <c r="I5" s="5"/>
      <c r="J5" s="5" t="s">
        <v>61</v>
      </c>
      <c r="K5" s="5" t="s">
        <v>397</v>
      </c>
      <c r="L5" s="113" t="s">
        <v>848</v>
      </c>
      <c r="M5" s="5" t="s">
        <v>397</v>
      </c>
      <c r="N5" s="5" t="s">
        <v>19</v>
      </c>
      <c r="O5" s="5" t="s">
        <v>843</v>
      </c>
      <c r="P5" s="5"/>
      <c r="Q5" s="5"/>
      <c r="R5" s="5"/>
    </row>
    <row r="6" spans="1:34" s="7" customFormat="1" ht="67.5" customHeight="1">
      <c r="A6" s="206">
        <v>3</v>
      </c>
      <c r="B6" s="15" t="s">
        <v>866</v>
      </c>
      <c r="C6" s="5" t="s">
        <v>23</v>
      </c>
      <c r="D6" s="8" t="s">
        <v>2167</v>
      </c>
      <c r="E6" s="5">
        <v>843</v>
      </c>
      <c r="F6" s="5"/>
      <c r="G6" s="6">
        <v>103245</v>
      </c>
      <c r="H6" s="6">
        <v>103245</v>
      </c>
      <c r="I6" s="5"/>
      <c r="J6" s="5" t="s">
        <v>61</v>
      </c>
      <c r="K6" s="5" t="s">
        <v>397</v>
      </c>
      <c r="L6" s="113" t="s">
        <v>847</v>
      </c>
      <c r="M6" s="5" t="s">
        <v>397</v>
      </c>
      <c r="N6" s="5" t="s">
        <v>19</v>
      </c>
      <c r="O6" s="5" t="s">
        <v>843</v>
      </c>
      <c r="P6" s="5"/>
      <c r="Q6" s="5"/>
      <c r="R6" s="5"/>
    </row>
    <row r="7" spans="1:34" s="7" customFormat="1" ht="53.25" customHeight="1">
      <c r="A7" s="206">
        <v>5</v>
      </c>
      <c r="B7" s="15" t="s">
        <v>867</v>
      </c>
      <c r="C7" s="5" t="s">
        <v>24</v>
      </c>
      <c r="D7" s="8" t="s">
        <v>2164</v>
      </c>
      <c r="E7" s="5">
        <v>2134</v>
      </c>
      <c r="F7" s="5"/>
      <c r="G7" s="6">
        <v>1709541.64</v>
      </c>
      <c r="H7" s="6">
        <v>1709541.64</v>
      </c>
      <c r="I7" s="5"/>
      <c r="J7" s="5" t="s">
        <v>61</v>
      </c>
      <c r="K7" s="5" t="s">
        <v>397</v>
      </c>
      <c r="L7" s="113" t="s">
        <v>850</v>
      </c>
      <c r="M7" s="5" t="s">
        <v>397</v>
      </c>
      <c r="N7" s="5" t="s">
        <v>19</v>
      </c>
      <c r="O7" s="5" t="s">
        <v>843</v>
      </c>
      <c r="P7" s="5"/>
      <c r="Q7" s="5"/>
      <c r="R7" s="5"/>
    </row>
    <row r="8" spans="1:34" s="4" customFormat="1" ht="57" customHeight="1">
      <c r="A8" s="341">
        <v>6</v>
      </c>
      <c r="B8" s="342" t="s">
        <v>38</v>
      </c>
      <c r="C8" s="285" t="s">
        <v>33</v>
      </c>
      <c r="D8" s="333" t="s">
        <v>1301</v>
      </c>
      <c r="E8" s="285">
        <v>104.3</v>
      </c>
      <c r="F8" s="285"/>
      <c r="G8" s="344">
        <v>415274</v>
      </c>
      <c r="H8" s="288">
        <v>41527.440000000002</v>
      </c>
      <c r="I8" s="285"/>
      <c r="J8" s="285" t="s">
        <v>109</v>
      </c>
      <c r="K8" s="285" t="s">
        <v>397</v>
      </c>
      <c r="L8" s="339" t="s">
        <v>1302</v>
      </c>
      <c r="M8" s="285" t="s">
        <v>397</v>
      </c>
      <c r="N8" s="285" t="s">
        <v>19</v>
      </c>
      <c r="O8" s="285" t="s">
        <v>778</v>
      </c>
      <c r="P8" s="285"/>
      <c r="Q8" s="285"/>
      <c r="R8" s="285"/>
    </row>
    <row r="9" spans="1:34" s="7" customFormat="1" ht="57" customHeight="1">
      <c r="A9" s="206">
        <v>7</v>
      </c>
      <c r="B9" s="15" t="s">
        <v>38</v>
      </c>
      <c r="C9" s="5" t="s">
        <v>118</v>
      </c>
      <c r="D9" s="8" t="s">
        <v>1239</v>
      </c>
      <c r="E9" s="5">
        <v>5811</v>
      </c>
      <c r="F9" s="5" t="s">
        <v>1237</v>
      </c>
      <c r="G9" s="294"/>
      <c r="H9" s="6"/>
      <c r="I9" s="5"/>
      <c r="J9" s="5" t="s">
        <v>815</v>
      </c>
      <c r="K9" s="5" t="s">
        <v>397</v>
      </c>
      <c r="L9" s="113" t="s">
        <v>1238</v>
      </c>
      <c r="M9" s="5"/>
      <c r="N9" s="5" t="s">
        <v>19</v>
      </c>
      <c r="O9" s="5"/>
      <c r="P9" s="5"/>
      <c r="Q9" s="5"/>
      <c r="R9" s="5"/>
    </row>
    <row r="10" spans="1:34" s="4" customFormat="1" ht="53.25" customHeight="1">
      <c r="A10" s="341">
        <v>8</v>
      </c>
      <c r="B10" s="342" t="s">
        <v>865</v>
      </c>
      <c r="C10" s="285" t="s">
        <v>33</v>
      </c>
      <c r="D10" s="333" t="s">
        <v>496</v>
      </c>
      <c r="E10" s="285">
        <v>169.4</v>
      </c>
      <c r="F10" s="285"/>
      <c r="G10" s="288">
        <v>325979</v>
      </c>
      <c r="H10" s="288">
        <v>48897</v>
      </c>
      <c r="I10" s="285"/>
      <c r="J10" s="285" t="s">
        <v>109</v>
      </c>
      <c r="K10" s="285" t="s">
        <v>397</v>
      </c>
      <c r="L10" s="339" t="s">
        <v>1303</v>
      </c>
      <c r="M10" s="285" t="s">
        <v>397</v>
      </c>
      <c r="N10" s="285" t="s">
        <v>19</v>
      </c>
      <c r="O10" s="285" t="s">
        <v>777</v>
      </c>
      <c r="P10" s="285"/>
      <c r="Q10" s="285"/>
      <c r="R10" s="285"/>
    </row>
    <row r="11" spans="1:34" s="7" customFormat="1" ht="84" customHeight="1">
      <c r="A11" s="206">
        <v>9</v>
      </c>
      <c r="B11" s="15" t="s">
        <v>39</v>
      </c>
      <c r="C11" s="5" t="s">
        <v>1221</v>
      </c>
      <c r="D11" s="8" t="s">
        <v>1683</v>
      </c>
      <c r="E11" s="5">
        <v>270</v>
      </c>
      <c r="F11" s="5" t="s">
        <v>1237</v>
      </c>
      <c r="G11" s="6"/>
      <c r="H11" s="6"/>
      <c r="I11" s="5"/>
      <c r="J11" s="5" t="s">
        <v>1251</v>
      </c>
      <c r="K11" s="5"/>
      <c r="L11" s="113" t="s">
        <v>1256</v>
      </c>
      <c r="M11" s="5"/>
      <c r="N11" s="5" t="s">
        <v>19</v>
      </c>
      <c r="O11" s="5" t="s">
        <v>735</v>
      </c>
      <c r="P11" s="5"/>
      <c r="Q11" s="5"/>
      <c r="R11" s="5"/>
    </row>
    <row r="12" spans="1:34" s="7" customFormat="1" ht="76.5" customHeight="1">
      <c r="A12" s="207">
        <v>10</v>
      </c>
      <c r="B12" s="15" t="s">
        <v>39</v>
      </c>
      <c r="C12" s="5" t="s">
        <v>1222</v>
      </c>
      <c r="D12" s="172" t="s">
        <v>1684</v>
      </c>
      <c r="E12" s="5">
        <v>1295</v>
      </c>
      <c r="F12" s="5" t="s">
        <v>1237</v>
      </c>
      <c r="G12" s="6"/>
      <c r="H12" s="6"/>
      <c r="I12" s="5"/>
      <c r="J12" s="5" t="s">
        <v>1267</v>
      </c>
      <c r="K12" s="5"/>
      <c r="L12" s="111" t="s">
        <v>1266</v>
      </c>
      <c r="M12" s="5"/>
      <c r="N12" s="5" t="s">
        <v>19</v>
      </c>
      <c r="O12" s="5" t="s">
        <v>763</v>
      </c>
      <c r="P12" s="5"/>
      <c r="Q12" s="5"/>
      <c r="R12" s="5"/>
    </row>
    <row r="13" spans="1:34" s="7" customFormat="1" ht="68.25" customHeight="1">
      <c r="A13" s="206">
        <v>11</v>
      </c>
      <c r="B13" s="15" t="s">
        <v>39</v>
      </c>
      <c r="C13" s="5" t="s">
        <v>1223</v>
      </c>
      <c r="D13" s="172" t="s">
        <v>1685</v>
      </c>
      <c r="E13" s="5">
        <v>245</v>
      </c>
      <c r="F13" s="5" t="s">
        <v>1237</v>
      </c>
      <c r="G13" s="6"/>
      <c r="H13" s="6"/>
      <c r="I13" s="5"/>
      <c r="J13" s="5" t="s">
        <v>1251</v>
      </c>
      <c r="K13" s="5"/>
      <c r="L13" s="111" t="s">
        <v>1268</v>
      </c>
      <c r="M13" s="5"/>
      <c r="N13" s="5" t="s">
        <v>19</v>
      </c>
      <c r="O13" s="5" t="s">
        <v>764</v>
      </c>
      <c r="P13" s="5"/>
      <c r="Q13" s="5"/>
      <c r="R13" s="5"/>
    </row>
    <row r="14" spans="1:34" s="7" customFormat="1" ht="246.75" customHeight="1">
      <c r="A14" s="207">
        <v>12</v>
      </c>
      <c r="B14" s="15" t="s">
        <v>39</v>
      </c>
      <c r="C14" s="5" t="s">
        <v>1229</v>
      </c>
      <c r="D14" s="8" t="s">
        <v>1686</v>
      </c>
      <c r="E14" s="5">
        <v>3115</v>
      </c>
      <c r="F14" s="5" t="s">
        <v>1237</v>
      </c>
      <c r="G14" s="6"/>
      <c r="H14" s="6"/>
      <c r="I14" s="5"/>
      <c r="J14" s="5" t="s">
        <v>1258</v>
      </c>
      <c r="K14" s="5"/>
      <c r="L14" s="111" t="s">
        <v>1263</v>
      </c>
      <c r="M14" s="5"/>
      <c r="N14" s="5" t="s">
        <v>19</v>
      </c>
      <c r="O14" s="5" t="s">
        <v>760</v>
      </c>
      <c r="P14" s="5"/>
      <c r="Q14" s="5"/>
      <c r="R14" s="5"/>
    </row>
    <row r="15" spans="1:34" s="7" customFormat="1" ht="68.25" customHeight="1">
      <c r="A15" s="206">
        <v>13</v>
      </c>
      <c r="B15" s="15" t="s">
        <v>39</v>
      </c>
      <c r="C15" s="5" t="s">
        <v>761</v>
      </c>
      <c r="D15" s="8" t="s">
        <v>1687</v>
      </c>
      <c r="E15" s="5">
        <v>1102</v>
      </c>
      <c r="F15" s="5" t="s">
        <v>1237</v>
      </c>
      <c r="G15" s="6"/>
      <c r="H15" s="6"/>
      <c r="I15" s="5"/>
      <c r="J15" s="5" t="s">
        <v>1265</v>
      </c>
      <c r="K15" s="5"/>
      <c r="L15" s="111" t="s">
        <v>1264</v>
      </c>
      <c r="M15" s="5"/>
      <c r="N15" s="5" t="s">
        <v>19</v>
      </c>
      <c r="O15" s="5" t="s">
        <v>762</v>
      </c>
      <c r="P15" s="5"/>
      <c r="Q15" s="5"/>
      <c r="R15" s="5"/>
    </row>
    <row r="16" spans="1:34" s="7" customFormat="1" ht="89.25">
      <c r="A16" s="207">
        <v>14</v>
      </c>
      <c r="B16" s="15" t="s">
        <v>39</v>
      </c>
      <c r="C16" s="5" t="s">
        <v>1224</v>
      </c>
      <c r="D16" s="8" t="s">
        <v>1688</v>
      </c>
      <c r="E16" s="5">
        <v>1400</v>
      </c>
      <c r="F16" s="5" t="s">
        <v>1237</v>
      </c>
      <c r="G16" s="6"/>
      <c r="H16" s="6"/>
      <c r="I16" s="5"/>
      <c r="J16" s="5" t="s">
        <v>1258</v>
      </c>
      <c r="K16" s="5"/>
      <c r="L16" s="111" t="s">
        <v>1262</v>
      </c>
      <c r="M16" s="5"/>
      <c r="N16" s="5" t="s">
        <v>19</v>
      </c>
      <c r="O16" s="5" t="s">
        <v>759</v>
      </c>
      <c r="P16" s="5"/>
      <c r="Q16" s="5"/>
      <c r="R16" s="5"/>
    </row>
    <row r="17" spans="1:18" s="7" customFormat="1" ht="127.5">
      <c r="A17" s="206">
        <v>15</v>
      </c>
      <c r="B17" s="15" t="s">
        <v>39</v>
      </c>
      <c r="C17" s="5" t="s">
        <v>1225</v>
      </c>
      <c r="D17" s="8" t="s">
        <v>1689</v>
      </c>
      <c r="E17" s="5">
        <v>1728</v>
      </c>
      <c r="F17" s="5" t="s">
        <v>1237</v>
      </c>
      <c r="G17" s="6"/>
      <c r="H17" s="6"/>
      <c r="I17" s="5"/>
      <c r="J17" s="5" t="s">
        <v>1251</v>
      </c>
      <c r="K17" s="5"/>
      <c r="L17" s="111" t="s">
        <v>1269</v>
      </c>
      <c r="M17" s="5"/>
      <c r="N17" s="5" t="s">
        <v>19</v>
      </c>
      <c r="O17" s="5" t="s">
        <v>758</v>
      </c>
      <c r="P17" s="5"/>
      <c r="Q17" s="5"/>
      <c r="R17" s="5"/>
    </row>
    <row r="18" spans="1:18" s="7" customFormat="1" ht="102">
      <c r="A18" s="207">
        <v>16</v>
      </c>
      <c r="B18" s="15" t="s">
        <v>39</v>
      </c>
      <c r="C18" s="5" t="s">
        <v>1226</v>
      </c>
      <c r="D18" s="8" t="s">
        <v>1690</v>
      </c>
      <c r="E18" s="5">
        <v>1225</v>
      </c>
      <c r="F18" s="5" t="s">
        <v>1237</v>
      </c>
      <c r="G18" s="6"/>
      <c r="H18" s="6"/>
      <c r="I18" s="5"/>
      <c r="J18" s="5" t="s">
        <v>1258</v>
      </c>
      <c r="K18" s="5"/>
      <c r="L18" s="111" t="s">
        <v>1261</v>
      </c>
      <c r="M18" s="5"/>
      <c r="N18" s="5" t="s">
        <v>19</v>
      </c>
      <c r="O18" s="5" t="s">
        <v>757</v>
      </c>
      <c r="P18" s="5"/>
      <c r="Q18" s="5"/>
      <c r="R18" s="5"/>
    </row>
    <row r="19" spans="1:18" s="7" customFormat="1" ht="140.25">
      <c r="A19" s="206">
        <v>17</v>
      </c>
      <c r="B19" s="15" t="s">
        <v>39</v>
      </c>
      <c r="C19" s="5" t="s">
        <v>1228</v>
      </c>
      <c r="D19" s="8" t="s">
        <v>1691</v>
      </c>
      <c r="E19" s="5">
        <v>1677</v>
      </c>
      <c r="F19" s="5" t="s">
        <v>1237</v>
      </c>
      <c r="G19" s="6"/>
      <c r="H19" s="6"/>
      <c r="I19" s="5"/>
      <c r="J19" s="5" t="s">
        <v>1258</v>
      </c>
      <c r="K19" s="5"/>
      <c r="L19" s="111" t="s">
        <v>1257</v>
      </c>
      <c r="M19" s="5"/>
      <c r="N19" s="5" t="s">
        <v>19</v>
      </c>
      <c r="O19" s="5" t="s">
        <v>736</v>
      </c>
      <c r="P19" s="5"/>
      <c r="Q19" s="5"/>
      <c r="R19" s="5"/>
    </row>
    <row r="20" spans="1:18" s="7" customFormat="1" ht="51">
      <c r="A20" s="207">
        <v>18</v>
      </c>
      <c r="B20" s="15" t="s">
        <v>39</v>
      </c>
      <c r="C20" s="5" t="s">
        <v>1220</v>
      </c>
      <c r="D20" s="8" t="s">
        <v>1692</v>
      </c>
      <c r="E20" s="5">
        <v>1120</v>
      </c>
      <c r="F20" s="5" t="s">
        <v>1237</v>
      </c>
      <c r="G20" s="6"/>
      <c r="H20" s="6"/>
      <c r="I20" s="5"/>
      <c r="J20" s="5" t="s">
        <v>1260</v>
      </c>
      <c r="K20" s="5"/>
      <c r="L20" s="111" t="s">
        <v>1304</v>
      </c>
      <c r="M20" s="5"/>
      <c r="N20" s="5" t="s">
        <v>19</v>
      </c>
      <c r="O20" s="5" t="s">
        <v>756</v>
      </c>
      <c r="P20" s="5"/>
      <c r="Q20" s="5"/>
      <c r="R20" s="5"/>
    </row>
    <row r="21" spans="1:18" s="7" customFormat="1" ht="76.5">
      <c r="A21" s="206">
        <v>19</v>
      </c>
      <c r="B21" s="15" t="s">
        <v>39</v>
      </c>
      <c r="C21" s="5" t="s">
        <v>1254</v>
      </c>
      <c r="D21" s="8" t="s">
        <v>1693</v>
      </c>
      <c r="E21" s="5">
        <v>3360</v>
      </c>
      <c r="F21" s="5" t="s">
        <v>1237</v>
      </c>
      <c r="G21" s="6"/>
      <c r="H21" s="6"/>
      <c r="I21" s="5"/>
      <c r="J21" s="5" t="s">
        <v>1251</v>
      </c>
      <c r="K21" s="5"/>
      <c r="L21" s="111" t="s">
        <v>1255</v>
      </c>
      <c r="M21" s="5"/>
      <c r="N21" s="5" t="s">
        <v>19</v>
      </c>
      <c r="O21" s="5" t="s">
        <v>734</v>
      </c>
      <c r="P21" s="5"/>
      <c r="Q21" s="5"/>
      <c r="R21" s="5"/>
    </row>
    <row r="22" spans="1:18" s="7" customFormat="1" ht="51">
      <c r="A22" s="207">
        <v>20</v>
      </c>
      <c r="B22" s="15" t="s">
        <v>39</v>
      </c>
      <c r="C22" s="5" t="s">
        <v>1227</v>
      </c>
      <c r="D22" s="8" t="s">
        <v>1694</v>
      </c>
      <c r="E22" s="5">
        <v>1050</v>
      </c>
      <c r="F22" s="5"/>
      <c r="G22" s="6"/>
      <c r="H22" s="6"/>
      <c r="I22" s="5"/>
      <c r="J22" s="5" t="s">
        <v>1251</v>
      </c>
      <c r="K22" s="5"/>
      <c r="L22" s="111" t="s">
        <v>1259</v>
      </c>
      <c r="M22" s="5"/>
      <c r="N22" s="5" t="s">
        <v>19</v>
      </c>
      <c r="O22" s="5" t="s">
        <v>755</v>
      </c>
      <c r="P22" s="5"/>
      <c r="Q22" s="5"/>
      <c r="R22" s="5"/>
    </row>
    <row r="23" spans="1:18" s="7" customFormat="1" ht="38.25">
      <c r="A23" s="206">
        <v>21</v>
      </c>
      <c r="B23" s="15" t="s">
        <v>39</v>
      </c>
      <c r="C23" s="5" t="s">
        <v>40</v>
      </c>
      <c r="D23" s="8" t="s">
        <v>1695</v>
      </c>
      <c r="E23" s="5" t="s">
        <v>41</v>
      </c>
      <c r="F23" s="5">
        <v>1965</v>
      </c>
      <c r="G23" s="6">
        <v>50959</v>
      </c>
      <c r="H23" s="6">
        <v>45297.04</v>
      </c>
      <c r="I23" s="5"/>
      <c r="J23" s="5" t="s">
        <v>813</v>
      </c>
      <c r="K23" s="5" t="s">
        <v>397</v>
      </c>
      <c r="L23" s="113" t="s">
        <v>1249</v>
      </c>
      <c r="M23" s="5" t="s">
        <v>397</v>
      </c>
      <c r="N23" s="5" t="s">
        <v>19</v>
      </c>
      <c r="O23" s="5"/>
      <c r="P23" s="5"/>
      <c r="Q23" s="5"/>
      <c r="R23" s="5"/>
    </row>
    <row r="24" spans="1:18" s="7" customFormat="1" ht="63.75">
      <c r="A24" s="207">
        <v>22</v>
      </c>
      <c r="B24" s="15" t="s">
        <v>39</v>
      </c>
      <c r="C24" s="5" t="s">
        <v>42</v>
      </c>
      <c r="D24" s="8" t="s">
        <v>1696</v>
      </c>
      <c r="E24" s="5">
        <v>945</v>
      </c>
      <c r="F24" s="5" t="s">
        <v>1237</v>
      </c>
      <c r="G24" s="6">
        <v>12971</v>
      </c>
      <c r="H24" s="6">
        <v>12971</v>
      </c>
      <c r="I24" s="5"/>
      <c r="J24" s="5" t="s">
        <v>1251</v>
      </c>
      <c r="K24" s="5" t="s">
        <v>397</v>
      </c>
      <c r="L24" s="113" t="s">
        <v>1250</v>
      </c>
      <c r="M24" s="5" t="s">
        <v>397</v>
      </c>
      <c r="N24" s="5" t="s">
        <v>19</v>
      </c>
      <c r="O24" s="5"/>
      <c r="P24" s="5"/>
      <c r="Q24" s="5"/>
      <c r="R24" s="5"/>
    </row>
    <row r="25" spans="1:18" s="7" customFormat="1" ht="102">
      <c r="A25" s="206">
        <v>23</v>
      </c>
      <c r="B25" s="15" t="s">
        <v>39</v>
      </c>
      <c r="C25" s="5" t="s">
        <v>1252</v>
      </c>
      <c r="D25" s="8" t="s">
        <v>1697</v>
      </c>
      <c r="E25" s="5">
        <v>1890</v>
      </c>
      <c r="F25" s="5" t="s">
        <v>1237</v>
      </c>
      <c r="G25" s="6">
        <v>17562</v>
      </c>
      <c r="H25" s="6">
        <v>17562</v>
      </c>
      <c r="I25" s="5"/>
      <c r="J25" s="5" t="s">
        <v>1251</v>
      </c>
      <c r="K25" s="5" t="s">
        <v>397</v>
      </c>
      <c r="L25" s="113" t="s">
        <v>1253</v>
      </c>
      <c r="M25" s="5" t="s">
        <v>397</v>
      </c>
      <c r="N25" s="5" t="s">
        <v>19</v>
      </c>
      <c r="O25" s="5"/>
      <c r="P25" s="5"/>
      <c r="Q25" s="5"/>
      <c r="R25" s="5"/>
    </row>
    <row r="26" spans="1:18" s="4" customFormat="1" ht="63.75">
      <c r="A26" s="341">
        <v>24</v>
      </c>
      <c r="B26" s="342" t="s">
        <v>43</v>
      </c>
      <c r="C26" s="285" t="s">
        <v>44</v>
      </c>
      <c r="D26" s="333" t="s">
        <v>497</v>
      </c>
      <c r="E26" s="285">
        <v>412.4</v>
      </c>
      <c r="F26" s="285"/>
      <c r="G26" s="288" t="s">
        <v>852</v>
      </c>
      <c r="H26" s="288">
        <v>59497.4</v>
      </c>
      <c r="I26" s="285"/>
      <c r="J26" s="285" t="s">
        <v>1317</v>
      </c>
      <c r="K26" s="285" t="s">
        <v>397</v>
      </c>
      <c r="L26" s="339" t="s">
        <v>1316</v>
      </c>
      <c r="M26" s="285" t="s">
        <v>397</v>
      </c>
      <c r="N26" s="285" t="s">
        <v>19</v>
      </c>
      <c r="O26" s="285" t="s">
        <v>843</v>
      </c>
      <c r="P26" s="285"/>
      <c r="Q26" s="285"/>
      <c r="R26" s="285"/>
    </row>
    <row r="27" spans="1:18" s="7" customFormat="1" ht="51">
      <c r="A27" s="206">
        <v>25</v>
      </c>
      <c r="B27" s="15" t="s">
        <v>1702</v>
      </c>
      <c r="C27" s="5" t="s">
        <v>44</v>
      </c>
      <c r="D27" s="8"/>
      <c r="E27" s="213">
        <v>14212</v>
      </c>
      <c r="F27" s="5">
        <v>1985</v>
      </c>
      <c r="G27" s="6">
        <v>374979</v>
      </c>
      <c r="H27" s="6"/>
      <c r="I27" s="5"/>
      <c r="J27" s="5" t="s">
        <v>1424</v>
      </c>
      <c r="K27" s="5"/>
      <c r="L27" s="14" t="s">
        <v>350</v>
      </c>
      <c r="M27" s="5"/>
      <c r="N27" s="5" t="s">
        <v>19</v>
      </c>
      <c r="O27" s="5" t="s">
        <v>843</v>
      </c>
      <c r="P27" s="5"/>
      <c r="Q27" s="5"/>
      <c r="R27" s="5"/>
    </row>
    <row r="28" spans="1:18" s="4" customFormat="1" ht="165">
      <c r="A28" s="341">
        <v>26</v>
      </c>
      <c r="B28" s="342" t="s">
        <v>51</v>
      </c>
      <c r="C28" s="343" t="s">
        <v>52</v>
      </c>
      <c r="D28" s="287" t="s">
        <v>490</v>
      </c>
      <c r="E28" s="285"/>
      <c r="F28" s="285"/>
      <c r="G28" s="288">
        <v>4348774.6500000004</v>
      </c>
      <c r="H28" s="288">
        <v>3818041.48</v>
      </c>
      <c r="I28" s="285"/>
      <c r="J28" s="285" t="s">
        <v>63</v>
      </c>
      <c r="K28" s="285" t="s">
        <v>397</v>
      </c>
      <c r="L28" s="285" t="s">
        <v>65</v>
      </c>
      <c r="M28" s="285" t="s">
        <v>397</v>
      </c>
      <c r="N28" s="285" t="s">
        <v>19</v>
      </c>
      <c r="O28" s="285"/>
      <c r="P28" s="285"/>
      <c r="Q28" s="285"/>
      <c r="R28" s="285"/>
    </row>
    <row r="29" spans="1:18" s="7" customFormat="1" ht="51">
      <c r="A29" s="206">
        <v>27</v>
      </c>
      <c r="B29" s="15" t="s">
        <v>773</v>
      </c>
      <c r="C29" s="17" t="s">
        <v>774</v>
      </c>
      <c r="D29" s="30" t="s">
        <v>2245</v>
      </c>
      <c r="E29" s="5">
        <v>128</v>
      </c>
      <c r="F29" s="5"/>
      <c r="G29" s="6">
        <v>2415115</v>
      </c>
      <c r="H29" s="6"/>
      <c r="I29" s="5"/>
      <c r="J29" s="5" t="s">
        <v>775</v>
      </c>
      <c r="K29" s="5"/>
      <c r="L29" s="113" t="s">
        <v>1080</v>
      </c>
      <c r="M29" s="5"/>
      <c r="N29" s="8" t="s">
        <v>19</v>
      </c>
      <c r="O29" s="5" t="s">
        <v>843</v>
      </c>
      <c r="P29" s="5"/>
      <c r="Q29" s="5"/>
      <c r="R29" s="5"/>
    </row>
    <row r="30" spans="1:18" s="7" customFormat="1" ht="51">
      <c r="A30" s="207">
        <v>28</v>
      </c>
      <c r="B30" s="15" t="s">
        <v>773</v>
      </c>
      <c r="C30" s="17" t="s">
        <v>776</v>
      </c>
      <c r="D30" s="30" t="s">
        <v>2246</v>
      </c>
      <c r="E30" s="5">
        <v>2800</v>
      </c>
      <c r="F30" s="5"/>
      <c r="G30" s="6">
        <v>7443780</v>
      </c>
      <c r="H30" s="6"/>
      <c r="I30" s="5"/>
      <c r="J30" s="5" t="s">
        <v>1078</v>
      </c>
      <c r="K30" s="5"/>
      <c r="L30" s="113" t="s">
        <v>1079</v>
      </c>
      <c r="M30" s="5"/>
      <c r="N30" s="8" t="s">
        <v>19</v>
      </c>
      <c r="O30" s="5" t="s">
        <v>843</v>
      </c>
      <c r="P30" s="5"/>
      <c r="Q30" s="5"/>
      <c r="R30" s="5"/>
    </row>
    <row r="31" spans="1:18" s="7" customFormat="1" ht="25.5">
      <c r="A31" s="207">
        <v>62</v>
      </c>
      <c r="B31" s="295" t="s">
        <v>2171</v>
      </c>
      <c r="C31" s="5" t="s">
        <v>780</v>
      </c>
      <c r="D31" s="200" t="s">
        <v>1814</v>
      </c>
      <c r="E31" s="40">
        <v>247206.7</v>
      </c>
      <c r="F31" s="5"/>
      <c r="G31" s="6"/>
      <c r="H31" s="6"/>
      <c r="I31" s="29"/>
      <c r="J31" s="5" t="s">
        <v>2172</v>
      </c>
      <c r="K31" s="5"/>
      <c r="L31" s="113" t="s">
        <v>781</v>
      </c>
      <c r="M31" s="271"/>
      <c r="N31" s="280" t="s">
        <v>19</v>
      </c>
      <c r="O31" s="280"/>
      <c r="P31" s="280"/>
      <c r="Q31" s="280"/>
      <c r="R31" s="280"/>
    </row>
    <row r="32" spans="1:18" s="4" customFormat="1" ht="42.75" customHeight="1">
      <c r="A32" s="285">
        <v>63</v>
      </c>
      <c r="B32" s="287" t="s">
        <v>45</v>
      </c>
      <c r="C32" s="285" t="s">
        <v>46</v>
      </c>
      <c r="D32" s="338" t="s">
        <v>470</v>
      </c>
      <c r="E32" s="285">
        <v>522.4</v>
      </c>
      <c r="F32" s="285"/>
      <c r="G32" s="288">
        <v>1994117.39</v>
      </c>
      <c r="H32" s="288">
        <v>261755.43</v>
      </c>
      <c r="I32" s="338">
        <v>5825924.8700000001</v>
      </c>
      <c r="J32" s="285" t="s">
        <v>1326</v>
      </c>
      <c r="K32" s="285" t="s">
        <v>397</v>
      </c>
      <c r="L32" s="339" t="s">
        <v>1325</v>
      </c>
      <c r="M32" s="285" t="s">
        <v>397</v>
      </c>
      <c r="N32" s="285" t="s">
        <v>19</v>
      </c>
      <c r="O32" s="285"/>
      <c r="P32" s="285"/>
      <c r="Q32" s="285"/>
      <c r="R32" s="285"/>
    </row>
    <row r="33" spans="1:18" s="4" customFormat="1" ht="38.25">
      <c r="A33" s="341">
        <v>64</v>
      </c>
      <c r="B33" s="287" t="s">
        <v>47</v>
      </c>
      <c r="C33" s="285" t="s">
        <v>60</v>
      </c>
      <c r="D33" s="338" t="s">
        <v>1844</v>
      </c>
      <c r="E33" s="285">
        <v>174.8</v>
      </c>
      <c r="F33" s="285"/>
      <c r="G33" s="288">
        <v>510023.28</v>
      </c>
      <c r="H33" s="288">
        <v>101932.51</v>
      </c>
      <c r="I33" s="338">
        <v>1923000</v>
      </c>
      <c r="J33" s="285" t="s">
        <v>1329</v>
      </c>
      <c r="K33" s="285" t="s">
        <v>397</v>
      </c>
      <c r="L33" s="339" t="s">
        <v>1328</v>
      </c>
      <c r="M33" s="285" t="s">
        <v>397</v>
      </c>
      <c r="N33" s="285" t="s">
        <v>19</v>
      </c>
      <c r="O33" s="285" t="s">
        <v>783</v>
      </c>
      <c r="P33" s="285"/>
      <c r="Q33" s="285"/>
      <c r="R33" s="285"/>
    </row>
    <row r="34" spans="1:18" s="4" customFormat="1" ht="38.25">
      <c r="A34" s="285">
        <v>65</v>
      </c>
      <c r="B34" s="287" t="s">
        <v>48</v>
      </c>
      <c r="C34" s="285" t="s">
        <v>49</v>
      </c>
      <c r="D34" s="333" t="s">
        <v>2247</v>
      </c>
      <c r="E34" s="285">
        <v>210</v>
      </c>
      <c r="F34" s="285"/>
      <c r="G34" s="288">
        <v>1117316.3899999999</v>
      </c>
      <c r="H34" s="288">
        <v>603013.09</v>
      </c>
      <c r="I34" s="285"/>
      <c r="J34" s="285" t="s">
        <v>1331</v>
      </c>
      <c r="K34" s="285" t="s">
        <v>397</v>
      </c>
      <c r="L34" s="339" t="s">
        <v>1330</v>
      </c>
      <c r="M34" s="285" t="s">
        <v>397</v>
      </c>
      <c r="N34" s="285" t="s">
        <v>19</v>
      </c>
      <c r="O34" s="285" t="s">
        <v>785</v>
      </c>
      <c r="P34" s="285"/>
      <c r="Q34" s="285"/>
      <c r="R34" s="285"/>
    </row>
    <row r="35" spans="1:18" s="4" customFormat="1" ht="25.5">
      <c r="A35" s="341">
        <v>66</v>
      </c>
      <c r="B35" s="287" t="s">
        <v>864</v>
      </c>
      <c r="C35" s="285" t="s">
        <v>49</v>
      </c>
      <c r="D35" s="287" t="s">
        <v>490</v>
      </c>
      <c r="E35" s="285"/>
      <c r="F35" s="285"/>
      <c r="G35" s="288">
        <v>802089.57</v>
      </c>
      <c r="H35" s="288">
        <v>429562.89</v>
      </c>
      <c r="I35" s="285"/>
      <c r="J35" s="285"/>
      <c r="K35" s="285" t="s">
        <v>397</v>
      </c>
      <c r="L35" s="339"/>
      <c r="M35" s="285" t="s">
        <v>397</v>
      </c>
      <c r="N35" s="285" t="s">
        <v>19</v>
      </c>
      <c r="O35" s="285"/>
      <c r="P35" s="285"/>
      <c r="Q35" s="285"/>
      <c r="R35" s="285"/>
    </row>
    <row r="36" spans="1:18" s="7" customFormat="1" ht="38.25">
      <c r="A36" s="206">
        <v>67</v>
      </c>
      <c r="B36" s="16" t="s">
        <v>769</v>
      </c>
      <c r="C36" s="5" t="s">
        <v>770</v>
      </c>
      <c r="D36" s="8" t="s">
        <v>1321</v>
      </c>
      <c r="E36" s="5">
        <v>186.4</v>
      </c>
      <c r="F36" s="5"/>
      <c r="G36" s="6">
        <v>150100.71</v>
      </c>
      <c r="H36" s="6"/>
      <c r="I36" s="5"/>
      <c r="J36" s="5" t="s">
        <v>771</v>
      </c>
      <c r="K36" s="5"/>
      <c r="L36" s="111" t="s">
        <v>1322</v>
      </c>
      <c r="M36" s="5"/>
      <c r="N36" s="5" t="s">
        <v>19</v>
      </c>
      <c r="O36" s="5" t="s">
        <v>851</v>
      </c>
      <c r="P36" s="5"/>
      <c r="Q36" s="5"/>
      <c r="R36" s="5"/>
    </row>
    <row r="37" spans="1:18" s="7" customFormat="1" ht="38.25">
      <c r="A37" s="207">
        <v>68</v>
      </c>
      <c r="B37" s="16" t="s">
        <v>786</v>
      </c>
      <c r="C37" s="5" t="s">
        <v>787</v>
      </c>
      <c r="D37" s="8" t="s">
        <v>1332</v>
      </c>
      <c r="E37" s="5">
        <v>246.9</v>
      </c>
      <c r="F37" s="5"/>
      <c r="G37" s="6">
        <v>201690.59</v>
      </c>
      <c r="H37" s="6"/>
      <c r="I37" s="5"/>
      <c r="J37" s="5" t="s">
        <v>788</v>
      </c>
      <c r="K37" s="5"/>
      <c r="L37" s="111" t="s">
        <v>1333</v>
      </c>
      <c r="M37" s="5"/>
      <c r="N37" s="5" t="s">
        <v>19</v>
      </c>
      <c r="O37" s="5" t="s">
        <v>851</v>
      </c>
      <c r="P37" s="5"/>
      <c r="Q37" s="5"/>
      <c r="R37" s="5"/>
    </row>
    <row r="38" spans="1:18" s="4" customFormat="1" ht="38.25">
      <c r="A38" s="285">
        <v>69</v>
      </c>
      <c r="B38" s="287" t="s">
        <v>50</v>
      </c>
      <c r="C38" s="285" t="s">
        <v>49</v>
      </c>
      <c r="D38" s="338" t="s">
        <v>471</v>
      </c>
      <c r="E38" s="285">
        <v>757.9</v>
      </c>
      <c r="F38" s="285"/>
      <c r="G38" s="288">
        <v>6813940.8300000001</v>
      </c>
      <c r="H38" s="288">
        <v>3034095.3</v>
      </c>
      <c r="I38" s="285"/>
      <c r="J38" s="285" t="s">
        <v>766</v>
      </c>
      <c r="K38" s="285" t="s">
        <v>397</v>
      </c>
      <c r="L38" s="340" t="s">
        <v>1318</v>
      </c>
      <c r="M38" s="285" t="s">
        <v>397</v>
      </c>
      <c r="N38" s="285" t="s">
        <v>19</v>
      </c>
      <c r="O38" s="138"/>
      <c r="P38" s="285"/>
      <c r="Q38" s="285"/>
      <c r="R38" s="285"/>
    </row>
    <row r="39" spans="1:18" s="7" customFormat="1" ht="38.25">
      <c r="A39" s="207">
        <v>70</v>
      </c>
      <c r="B39" s="16" t="s">
        <v>740</v>
      </c>
      <c r="C39" s="5" t="s">
        <v>1802</v>
      </c>
      <c r="D39" s="8" t="s">
        <v>1803</v>
      </c>
      <c r="E39" s="5">
        <v>219.3</v>
      </c>
      <c r="F39" s="5"/>
      <c r="G39" s="6"/>
      <c r="H39" s="6"/>
      <c r="I39" s="5"/>
      <c r="J39" s="5" t="s">
        <v>792</v>
      </c>
      <c r="K39" s="5"/>
      <c r="L39" s="113" t="s">
        <v>1334</v>
      </c>
      <c r="M39" s="5"/>
      <c r="N39" s="5" t="s">
        <v>19</v>
      </c>
      <c r="O39" s="203" t="s">
        <v>2053</v>
      </c>
      <c r="P39" s="5"/>
      <c r="Q39" s="5"/>
      <c r="R39" s="5"/>
    </row>
    <row r="40" spans="1:18" s="7" customFormat="1" ht="51">
      <c r="A40" s="206">
        <v>71</v>
      </c>
      <c r="B40" s="296" t="s">
        <v>69</v>
      </c>
      <c r="C40" s="17" t="s">
        <v>66</v>
      </c>
      <c r="D40" s="18" t="s">
        <v>2343</v>
      </c>
      <c r="E40" s="5">
        <v>433.7</v>
      </c>
      <c r="F40" s="5"/>
      <c r="G40" s="6">
        <v>58276.76</v>
      </c>
      <c r="H40" s="6"/>
      <c r="I40" s="5"/>
      <c r="J40" s="5" t="s">
        <v>1336</v>
      </c>
      <c r="K40" s="5" t="s">
        <v>397</v>
      </c>
      <c r="L40" s="113" t="s">
        <v>1335</v>
      </c>
      <c r="M40" s="5" t="s">
        <v>397</v>
      </c>
      <c r="N40" s="5" t="s">
        <v>19</v>
      </c>
      <c r="O40" s="5" t="s">
        <v>843</v>
      </c>
      <c r="P40" s="5" t="s">
        <v>67</v>
      </c>
      <c r="Q40" s="5" t="s">
        <v>68</v>
      </c>
      <c r="R40" s="5"/>
    </row>
    <row r="41" spans="1:18" s="7" customFormat="1" ht="51">
      <c r="A41" s="207">
        <v>72</v>
      </c>
      <c r="B41" s="16" t="s">
        <v>1891</v>
      </c>
      <c r="C41" s="17" t="s">
        <v>66</v>
      </c>
      <c r="D41" s="18" t="s">
        <v>2341</v>
      </c>
      <c r="E41" s="5">
        <v>310.89999999999998</v>
      </c>
      <c r="F41" s="5"/>
      <c r="G41" s="6">
        <v>101984.32000000001</v>
      </c>
      <c r="H41" s="6"/>
      <c r="I41" s="5"/>
      <c r="J41" s="5" t="s">
        <v>1338</v>
      </c>
      <c r="K41" s="5" t="s">
        <v>397</v>
      </c>
      <c r="L41" s="113" t="s">
        <v>1337</v>
      </c>
      <c r="M41" s="5" t="s">
        <v>397</v>
      </c>
      <c r="N41" s="5" t="s">
        <v>19</v>
      </c>
      <c r="O41" s="5" t="s">
        <v>843</v>
      </c>
      <c r="P41" s="5" t="s">
        <v>70</v>
      </c>
      <c r="Q41" s="5" t="s">
        <v>71</v>
      </c>
      <c r="R41" s="5"/>
    </row>
    <row r="42" spans="1:18" s="7" customFormat="1" ht="51">
      <c r="A42" s="206">
        <v>73</v>
      </c>
      <c r="B42" s="16" t="s">
        <v>768</v>
      </c>
      <c r="C42" s="5" t="s">
        <v>66</v>
      </c>
      <c r="D42" s="18" t="s">
        <v>2340</v>
      </c>
      <c r="E42" s="5">
        <v>890.3</v>
      </c>
      <c r="F42" s="5"/>
      <c r="G42" s="6">
        <v>112051.72</v>
      </c>
      <c r="H42" s="6"/>
      <c r="I42" s="29"/>
      <c r="J42" s="5" t="s">
        <v>1320</v>
      </c>
      <c r="K42" s="5"/>
      <c r="L42" s="113" t="s">
        <v>1319</v>
      </c>
      <c r="M42" s="5"/>
      <c r="N42" s="5" t="s">
        <v>19</v>
      </c>
      <c r="O42" s="5" t="s">
        <v>843</v>
      </c>
      <c r="P42" s="5"/>
      <c r="Q42" s="5"/>
      <c r="R42" s="5"/>
    </row>
    <row r="43" spans="1:18" s="7" customFormat="1" ht="51">
      <c r="A43" s="206">
        <v>77</v>
      </c>
      <c r="B43" s="16" t="s">
        <v>25</v>
      </c>
      <c r="C43" s="5" t="s">
        <v>26</v>
      </c>
      <c r="D43" s="30" t="s">
        <v>466</v>
      </c>
      <c r="E43" s="5">
        <v>138.5</v>
      </c>
      <c r="F43" s="5"/>
      <c r="G43" s="6">
        <v>88476.22</v>
      </c>
      <c r="H43" s="6">
        <v>36212.559999999998</v>
      </c>
      <c r="I43" s="30">
        <v>498569.98</v>
      </c>
      <c r="J43" s="5" t="s">
        <v>1312</v>
      </c>
      <c r="K43" s="5" t="s">
        <v>397</v>
      </c>
      <c r="L43" s="113" t="s">
        <v>1311</v>
      </c>
      <c r="M43" s="5" t="s">
        <v>397</v>
      </c>
      <c r="N43" s="5" t="s">
        <v>19</v>
      </c>
      <c r="O43" s="5" t="s">
        <v>843</v>
      </c>
      <c r="P43" s="5"/>
      <c r="Q43" s="5"/>
      <c r="R43" s="5"/>
    </row>
    <row r="44" spans="1:18" s="4" customFormat="1" ht="54" customHeight="1">
      <c r="A44" s="341">
        <v>78</v>
      </c>
      <c r="B44" s="287" t="s">
        <v>27</v>
      </c>
      <c r="C44" s="285" t="s">
        <v>28</v>
      </c>
      <c r="D44" s="338" t="s">
        <v>467</v>
      </c>
      <c r="E44" s="285">
        <v>131.6</v>
      </c>
      <c r="F44" s="285"/>
      <c r="G44" s="288">
        <v>71711.48</v>
      </c>
      <c r="H44" s="288">
        <v>32693.599999999999</v>
      </c>
      <c r="I44" s="338">
        <v>581780.27</v>
      </c>
      <c r="J44" s="285" t="s">
        <v>109</v>
      </c>
      <c r="K44" s="285" t="s">
        <v>397</v>
      </c>
      <c r="L44" s="339" t="s">
        <v>1309</v>
      </c>
      <c r="M44" s="285" t="s">
        <v>397</v>
      </c>
      <c r="N44" s="285" t="s">
        <v>19</v>
      </c>
      <c r="O44" s="285"/>
      <c r="P44" s="285"/>
      <c r="Q44" s="285"/>
      <c r="R44" s="285"/>
    </row>
    <row r="45" spans="1:18" s="7" customFormat="1" ht="51.75" customHeight="1">
      <c r="A45" s="206">
        <v>79</v>
      </c>
      <c r="B45" s="16" t="s">
        <v>27</v>
      </c>
      <c r="C45" s="5" t="s">
        <v>29</v>
      </c>
      <c r="D45" s="30" t="s">
        <v>468</v>
      </c>
      <c r="E45" s="5">
        <v>123.3</v>
      </c>
      <c r="F45" s="5"/>
      <c r="G45" s="6">
        <v>1109000</v>
      </c>
      <c r="H45" s="6">
        <v>795003.66</v>
      </c>
      <c r="I45" s="30">
        <v>427864.33</v>
      </c>
      <c r="J45" s="5" t="s">
        <v>61</v>
      </c>
      <c r="K45" s="5" t="s">
        <v>397</v>
      </c>
      <c r="L45" s="113" t="s">
        <v>849</v>
      </c>
      <c r="M45" s="5" t="s">
        <v>397</v>
      </c>
      <c r="N45" s="5" t="s">
        <v>19</v>
      </c>
      <c r="O45" s="5" t="s">
        <v>843</v>
      </c>
      <c r="P45" s="5"/>
      <c r="Q45" s="5"/>
      <c r="R45" s="5"/>
    </row>
    <row r="46" spans="1:18" s="4" customFormat="1" ht="72.75" customHeight="1">
      <c r="A46" s="341">
        <v>80</v>
      </c>
      <c r="B46" s="287" t="s">
        <v>30</v>
      </c>
      <c r="C46" s="285" t="s">
        <v>31</v>
      </c>
      <c r="D46" s="333" t="s">
        <v>495</v>
      </c>
      <c r="E46" s="285">
        <v>64.5</v>
      </c>
      <c r="F46" s="285"/>
      <c r="G46" s="288">
        <v>71285.5</v>
      </c>
      <c r="H46" s="288">
        <v>23162.36</v>
      </c>
      <c r="I46" s="285"/>
      <c r="J46" s="285" t="s">
        <v>1312</v>
      </c>
      <c r="K46" s="285" t="s">
        <v>397</v>
      </c>
      <c r="L46" s="339" t="s">
        <v>1314</v>
      </c>
      <c r="M46" s="285" t="s">
        <v>397</v>
      </c>
      <c r="N46" s="285" t="s">
        <v>19</v>
      </c>
      <c r="O46" s="285"/>
      <c r="P46" s="285"/>
      <c r="Q46" s="285"/>
      <c r="R46" s="285"/>
    </row>
    <row r="47" spans="1:18" s="7" customFormat="1" ht="51">
      <c r="A47" s="206">
        <v>81</v>
      </c>
      <c r="B47" s="16" t="s">
        <v>32</v>
      </c>
      <c r="C47" s="5" t="s">
        <v>33</v>
      </c>
      <c r="D47" s="8" t="s">
        <v>2183</v>
      </c>
      <c r="E47" s="5">
        <v>49.5</v>
      </c>
      <c r="F47" s="5"/>
      <c r="G47" s="6"/>
      <c r="H47" s="6"/>
      <c r="I47" s="5"/>
      <c r="J47" s="5" t="s">
        <v>61</v>
      </c>
      <c r="K47" s="5" t="s">
        <v>397</v>
      </c>
      <c r="L47" s="113" t="s">
        <v>845</v>
      </c>
      <c r="M47" s="5" t="s">
        <v>397</v>
      </c>
      <c r="N47" s="5" t="s">
        <v>19</v>
      </c>
      <c r="O47" s="5" t="s">
        <v>843</v>
      </c>
      <c r="P47" s="5"/>
      <c r="Q47" s="5"/>
      <c r="R47" s="5"/>
    </row>
    <row r="48" spans="1:18" s="7" customFormat="1" ht="66" customHeight="1">
      <c r="A48" s="207">
        <v>82</v>
      </c>
      <c r="B48" s="16" t="s">
        <v>34</v>
      </c>
      <c r="C48" s="5" t="s">
        <v>35</v>
      </c>
      <c r="D48" s="8" t="s">
        <v>2186</v>
      </c>
      <c r="E48" s="5">
        <v>465</v>
      </c>
      <c r="F48" s="5"/>
      <c r="G48" s="6">
        <v>90410.37</v>
      </c>
      <c r="H48" s="6">
        <v>36465.93</v>
      </c>
      <c r="I48" s="30">
        <v>1845182.49</v>
      </c>
      <c r="J48" s="5" t="s">
        <v>61</v>
      </c>
      <c r="K48" s="5" t="s">
        <v>397</v>
      </c>
      <c r="L48" s="113" t="s">
        <v>844</v>
      </c>
      <c r="M48" s="5" t="s">
        <v>397</v>
      </c>
      <c r="N48" s="5" t="s">
        <v>19</v>
      </c>
      <c r="O48" s="5" t="s">
        <v>843</v>
      </c>
      <c r="P48" s="5"/>
      <c r="Q48" s="5"/>
      <c r="R48" s="5"/>
    </row>
    <row r="49" spans="1:34" s="7" customFormat="1" ht="60" customHeight="1">
      <c r="A49" s="207">
        <v>84</v>
      </c>
      <c r="B49" s="16" t="s">
        <v>772</v>
      </c>
      <c r="C49" s="5" t="s">
        <v>2342</v>
      </c>
      <c r="D49" s="18" t="s">
        <v>2189</v>
      </c>
      <c r="E49" s="5">
        <v>365.4</v>
      </c>
      <c r="F49" s="5"/>
      <c r="G49" s="6">
        <v>118418.37</v>
      </c>
      <c r="H49" s="6"/>
      <c r="I49" s="29" t="s">
        <v>1324</v>
      </c>
      <c r="J49" s="5" t="s">
        <v>1324</v>
      </c>
      <c r="K49" s="5"/>
      <c r="L49" s="113" t="s">
        <v>1323</v>
      </c>
      <c r="M49" s="5"/>
      <c r="N49" s="5" t="s">
        <v>19</v>
      </c>
      <c r="O49" s="5" t="s">
        <v>843</v>
      </c>
      <c r="P49" s="5"/>
      <c r="Q49" s="5"/>
      <c r="R49" s="5"/>
    </row>
    <row r="50" spans="1:34" s="4" customFormat="1" ht="72.75" customHeight="1">
      <c r="A50" s="341">
        <v>86</v>
      </c>
      <c r="B50" s="287" t="s">
        <v>1356</v>
      </c>
      <c r="C50" s="285" t="s">
        <v>1357</v>
      </c>
      <c r="D50" s="287" t="s">
        <v>490</v>
      </c>
      <c r="E50" s="285">
        <v>64</v>
      </c>
      <c r="F50" s="285">
        <v>1960</v>
      </c>
      <c r="G50" s="288">
        <v>415.61</v>
      </c>
      <c r="H50" s="288"/>
      <c r="I50" s="345"/>
      <c r="J50" s="285"/>
      <c r="K50" s="285"/>
      <c r="L50" s="346" t="s">
        <v>350</v>
      </c>
      <c r="M50" s="285"/>
      <c r="N50" s="285" t="s">
        <v>19</v>
      </c>
      <c r="O50" s="285" t="s">
        <v>2052</v>
      </c>
      <c r="P50" s="310"/>
      <c r="Q50" s="285"/>
      <c r="R50" s="285"/>
    </row>
    <row r="51" spans="1:34" s="7" customFormat="1" ht="72.75" customHeight="1">
      <c r="A51" s="206">
        <v>87</v>
      </c>
      <c r="B51" s="28" t="s">
        <v>2155</v>
      </c>
      <c r="C51" s="5" t="s">
        <v>2156</v>
      </c>
      <c r="D51" s="280" t="s">
        <v>2157</v>
      </c>
      <c r="E51" s="271">
        <v>27143</v>
      </c>
      <c r="F51" s="271"/>
      <c r="G51" s="277"/>
      <c r="H51" s="277"/>
      <c r="I51" s="278">
        <v>28301463.239999998</v>
      </c>
      <c r="J51" s="271" t="s">
        <v>2158</v>
      </c>
      <c r="K51" s="271"/>
      <c r="L51" s="279" t="s">
        <v>2159</v>
      </c>
      <c r="M51" s="271"/>
      <c r="N51" s="271"/>
      <c r="O51" s="271"/>
      <c r="P51" s="275"/>
      <c r="Q51" s="271"/>
      <c r="R51" s="271"/>
    </row>
    <row r="52" spans="1:34" s="7" customFormat="1" ht="66" customHeight="1">
      <c r="A52" s="207">
        <v>88</v>
      </c>
      <c r="B52" s="28" t="s">
        <v>863</v>
      </c>
      <c r="C52" s="5" t="s">
        <v>782</v>
      </c>
      <c r="D52" s="177" t="s">
        <v>819</v>
      </c>
      <c r="E52" s="5">
        <v>35923.199999999997</v>
      </c>
      <c r="F52" s="5"/>
      <c r="G52" s="6"/>
      <c r="H52" s="6"/>
      <c r="I52" s="29">
        <v>7072879.4699999997</v>
      </c>
      <c r="J52" s="5" t="s">
        <v>823</v>
      </c>
      <c r="K52" s="33"/>
      <c r="L52" s="113" t="s">
        <v>820</v>
      </c>
      <c r="M52" s="5"/>
      <c r="N52" s="5" t="s">
        <v>19</v>
      </c>
      <c r="O52" s="33"/>
      <c r="P52" s="5"/>
      <c r="Q52" s="5"/>
      <c r="R52" s="5"/>
    </row>
    <row r="53" spans="1:34" s="7" customFormat="1" ht="60" customHeight="1">
      <c r="A53" s="206">
        <v>89</v>
      </c>
      <c r="B53" s="28" t="s">
        <v>863</v>
      </c>
      <c r="C53" s="5" t="s">
        <v>2173</v>
      </c>
      <c r="D53" s="200" t="s">
        <v>2174</v>
      </c>
      <c r="E53" s="281">
        <v>922887</v>
      </c>
      <c r="F53" s="5"/>
      <c r="G53" s="6"/>
      <c r="H53" s="6"/>
      <c r="I53" s="29"/>
      <c r="J53" s="5" t="s">
        <v>2020</v>
      </c>
      <c r="K53" s="5"/>
      <c r="L53" s="113" t="s">
        <v>2175</v>
      </c>
      <c r="M53" s="5"/>
      <c r="N53" s="5" t="s">
        <v>19</v>
      </c>
      <c r="O53" s="33"/>
      <c r="P53" s="5"/>
      <c r="Q53" s="5"/>
      <c r="R53" s="5"/>
    </row>
    <row r="54" spans="1:34" s="7" customFormat="1" ht="63.75" customHeight="1">
      <c r="A54" s="207">
        <v>90</v>
      </c>
      <c r="B54" s="28" t="s">
        <v>863</v>
      </c>
      <c r="C54" s="5" t="s">
        <v>784</v>
      </c>
      <c r="D54" s="177" t="s">
        <v>818</v>
      </c>
      <c r="E54" s="5">
        <v>8444</v>
      </c>
      <c r="F54" s="5"/>
      <c r="G54" s="6"/>
      <c r="H54" s="6"/>
      <c r="I54" s="29">
        <v>726775.08</v>
      </c>
      <c r="J54" s="38" t="s">
        <v>823</v>
      </c>
      <c r="K54" s="33"/>
      <c r="L54" s="113" t="s">
        <v>822</v>
      </c>
      <c r="M54" s="5"/>
      <c r="N54" s="5" t="s">
        <v>19</v>
      </c>
      <c r="O54" s="33"/>
      <c r="P54" s="5"/>
      <c r="Q54" s="5"/>
      <c r="R54" s="5"/>
    </row>
    <row r="55" spans="1:34" s="4" customFormat="1" ht="68.25" customHeight="1">
      <c r="A55" s="206">
        <v>91</v>
      </c>
      <c r="B55" s="28" t="s">
        <v>862</v>
      </c>
      <c r="C55" s="5" t="s">
        <v>767</v>
      </c>
      <c r="D55" s="8" t="s">
        <v>817</v>
      </c>
      <c r="E55" s="5">
        <v>9018.2999999999993</v>
      </c>
      <c r="F55" s="5"/>
      <c r="G55" s="6"/>
      <c r="H55" s="6"/>
      <c r="I55" s="5">
        <v>627902.78</v>
      </c>
      <c r="J55" s="38" t="s">
        <v>824</v>
      </c>
      <c r="K55" s="33"/>
      <c r="L55" s="113" t="s">
        <v>821</v>
      </c>
      <c r="M55" s="5"/>
      <c r="N55" s="5" t="s">
        <v>19</v>
      </c>
      <c r="O55" s="33"/>
      <c r="P55" s="5"/>
      <c r="Q55" s="5"/>
      <c r="R55" s="5"/>
      <c r="S55" s="7"/>
      <c r="T55" s="7"/>
      <c r="U55" s="7"/>
      <c r="V55" s="7"/>
      <c r="W55" s="7"/>
      <c r="X55" s="7"/>
      <c r="Y55" s="7"/>
      <c r="Z55" s="7"/>
      <c r="AA55" s="7"/>
      <c r="AB55" s="7"/>
      <c r="AC55" s="7"/>
      <c r="AD55" s="7"/>
      <c r="AE55" s="7"/>
      <c r="AF55" s="7"/>
      <c r="AG55" s="7"/>
      <c r="AH55" s="7"/>
    </row>
    <row r="56" spans="1:34" s="4" customFormat="1" ht="82.5" customHeight="1">
      <c r="A56" s="207">
        <v>92</v>
      </c>
      <c r="B56" s="86" t="s">
        <v>916</v>
      </c>
      <c r="C56" s="5" t="s">
        <v>869</v>
      </c>
      <c r="D56" s="8" t="s">
        <v>870</v>
      </c>
      <c r="E56" s="5">
        <v>88754</v>
      </c>
      <c r="F56" s="5"/>
      <c r="G56" s="6"/>
      <c r="H56" s="6"/>
      <c r="I56" s="5"/>
      <c r="J56" s="38">
        <v>40826</v>
      </c>
      <c r="K56" s="5"/>
      <c r="L56" s="113" t="s">
        <v>888</v>
      </c>
      <c r="M56" s="5"/>
      <c r="N56" s="5" t="s">
        <v>19</v>
      </c>
      <c r="O56" s="33"/>
      <c r="P56" s="5"/>
      <c r="Q56" s="5"/>
      <c r="R56" s="5"/>
      <c r="S56" s="7"/>
      <c r="T56" s="7"/>
      <c r="U56" s="7"/>
      <c r="V56" s="7"/>
      <c r="W56" s="7"/>
      <c r="X56" s="7"/>
      <c r="Y56" s="7"/>
      <c r="Z56" s="7"/>
      <c r="AA56" s="7"/>
      <c r="AB56" s="7"/>
      <c r="AC56" s="7"/>
      <c r="AD56" s="7"/>
      <c r="AE56" s="7"/>
      <c r="AF56" s="7"/>
      <c r="AG56" s="7"/>
      <c r="AH56" s="7"/>
    </row>
    <row r="57" spans="1:34" s="4" customFormat="1" ht="70.5" customHeight="1">
      <c r="A57" s="206">
        <v>93</v>
      </c>
      <c r="B57" s="86" t="s">
        <v>917</v>
      </c>
      <c r="C57" s="5" t="s">
        <v>871</v>
      </c>
      <c r="D57" s="8" t="s">
        <v>872</v>
      </c>
      <c r="E57" s="5">
        <v>65686</v>
      </c>
      <c r="F57" s="5"/>
      <c r="G57" s="6"/>
      <c r="H57" s="6"/>
      <c r="I57" s="5"/>
      <c r="J57" s="38">
        <v>40826</v>
      </c>
      <c r="K57" s="5"/>
      <c r="L57" s="113" t="s">
        <v>889</v>
      </c>
      <c r="M57" s="5"/>
      <c r="N57" s="5" t="s">
        <v>19</v>
      </c>
      <c r="O57" s="33"/>
      <c r="P57" s="5"/>
      <c r="Q57" s="5"/>
      <c r="R57" s="5"/>
      <c r="S57" s="7"/>
      <c r="T57" s="7"/>
      <c r="U57" s="7"/>
      <c r="V57" s="7"/>
      <c r="W57" s="7"/>
      <c r="X57" s="7"/>
      <c r="Y57" s="7"/>
      <c r="Z57" s="7"/>
      <c r="AA57" s="7"/>
      <c r="AB57" s="7"/>
      <c r="AC57" s="7"/>
      <c r="AD57" s="7"/>
      <c r="AE57" s="7"/>
      <c r="AF57" s="7"/>
      <c r="AG57" s="7"/>
      <c r="AH57" s="7"/>
    </row>
    <row r="58" spans="1:34" s="4" customFormat="1" ht="60" customHeight="1">
      <c r="A58" s="207">
        <v>96</v>
      </c>
      <c r="B58" s="28" t="s">
        <v>878</v>
      </c>
      <c r="C58" s="5" t="s">
        <v>879</v>
      </c>
      <c r="D58" s="8" t="s">
        <v>880</v>
      </c>
      <c r="E58" s="5">
        <v>112000</v>
      </c>
      <c r="F58" s="5"/>
      <c r="G58" s="6"/>
      <c r="H58" s="6"/>
      <c r="I58" s="5"/>
      <c r="J58" s="38">
        <v>40781</v>
      </c>
      <c r="K58" s="5"/>
      <c r="L58" s="113" t="s">
        <v>896</v>
      </c>
      <c r="M58" s="5"/>
      <c r="N58" s="5" t="s">
        <v>19</v>
      </c>
      <c r="O58" s="33"/>
      <c r="P58" s="5"/>
      <c r="Q58" s="5"/>
      <c r="R58" s="5"/>
      <c r="S58" s="7"/>
      <c r="T58" s="7"/>
      <c r="U58" s="7"/>
      <c r="V58" s="7"/>
      <c r="W58" s="7"/>
      <c r="X58" s="7"/>
      <c r="Y58" s="7"/>
      <c r="Z58" s="7"/>
      <c r="AA58" s="7"/>
      <c r="AB58" s="7"/>
      <c r="AC58" s="7"/>
      <c r="AD58" s="7"/>
      <c r="AE58" s="7"/>
      <c r="AF58" s="7"/>
      <c r="AG58" s="7"/>
      <c r="AH58" s="7"/>
    </row>
    <row r="59" spans="1:34" s="4" customFormat="1" ht="60" customHeight="1">
      <c r="A59" s="206">
        <v>97</v>
      </c>
      <c r="B59" s="28" t="s">
        <v>878</v>
      </c>
      <c r="C59" s="5" t="s">
        <v>879</v>
      </c>
      <c r="D59" s="8" t="s">
        <v>881</v>
      </c>
      <c r="E59" s="5">
        <v>222000</v>
      </c>
      <c r="F59" s="5"/>
      <c r="G59" s="6"/>
      <c r="H59" s="6"/>
      <c r="I59" s="5"/>
      <c r="J59" s="38">
        <v>40781</v>
      </c>
      <c r="K59" s="5"/>
      <c r="L59" s="113" t="s">
        <v>895</v>
      </c>
      <c r="M59" s="5"/>
      <c r="N59" s="5" t="s">
        <v>19</v>
      </c>
      <c r="O59" s="33"/>
      <c r="P59" s="5"/>
      <c r="Q59" s="5"/>
      <c r="R59" s="5"/>
      <c r="S59" s="7"/>
      <c r="T59" s="7"/>
      <c r="U59" s="7"/>
      <c r="V59" s="7"/>
      <c r="W59" s="7"/>
      <c r="X59" s="7"/>
      <c r="Y59" s="7"/>
      <c r="Z59" s="7"/>
      <c r="AA59" s="7"/>
      <c r="AB59" s="7"/>
      <c r="AC59" s="7"/>
      <c r="AD59" s="7"/>
      <c r="AE59" s="7"/>
      <c r="AF59" s="7"/>
      <c r="AG59" s="7"/>
      <c r="AH59" s="7"/>
    </row>
    <row r="60" spans="1:34" s="4" customFormat="1" ht="60" customHeight="1">
      <c r="A60" s="207">
        <v>98</v>
      </c>
      <c r="B60" s="28" t="s">
        <v>878</v>
      </c>
      <c r="C60" s="5" t="s">
        <v>879</v>
      </c>
      <c r="D60" s="8" t="s">
        <v>882</v>
      </c>
      <c r="E60" s="5">
        <v>260000</v>
      </c>
      <c r="F60" s="5"/>
      <c r="G60" s="6"/>
      <c r="H60" s="6"/>
      <c r="I60" s="5"/>
      <c r="J60" s="38">
        <v>40781</v>
      </c>
      <c r="K60" s="5"/>
      <c r="L60" s="113" t="s">
        <v>894</v>
      </c>
      <c r="M60" s="5"/>
      <c r="N60" s="5" t="s">
        <v>19</v>
      </c>
      <c r="O60" s="33"/>
      <c r="P60" s="5"/>
      <c r="Q60" s="5"/>
      <c r="R60" s="5"/>
      <c r="S60" s="7"/>
      <c r="T60" s="7"/>
      <c r="U60" s="7"/>
      <c r="V60" s="7"/>
      <c r="W60" s="7"/>
      <c r="X60" s="7"/>
      <c r="Y60" s="7"/>
      <c r="Z60" s="7"/>
      <c r="AA60" s="7"/>
      <c r="AB60" s="7"/>
      <c r="AC60" s="7"/>
      <c r="AD60" s="7"/>
      <c r="AE60" s="7"/>
      <c r="AF60" s="7"/>
      <c r="AG60" s="7"/>
      <c r="AH60" s="7"/>
    </row>
    <row r="61" spans="1:34" s="4" customFormat="1" ht="60" customHeight="1">
      <c r="A61" s="206">
        <v>99</v>
      </c>
      <c r="B61" s="28" t="s">
        <v>878</v>
      </c>
      <c r="C61" s="5" t="s">
        <v>879</v>
      </c>
      <c r="D61" s="8" t="s">
        <v>883</v>
      </c>
      <c r="E61" s="5">
        <v>3000</v>
      </c>
      <c r="F61" s="5"/>
      <c r="G61" s="6"/>
      <c r="H61" s="6"/>
      <c r="I61" s="5"/>
      <c r="J61" s="38">
        <v>40784</v>
      </c>
      <c r="K61" s="5"/>
      <c r="L61" s="113" t="s">
        <v>892</v>
      </c>
      <c r="M61" s="5"/>
      <c r="N61" s="5" t="s">
        <v>19</v>
      </c>
      <c r="O61" s="33"/>
      <c r="P61" s="5"/>
      <c r="Q61" s="5"/>
      <c r="R61" s="5"/>
      <c r="S61" s="7"/>
      <c r="T61" s="7"/>
      <c r="U61" s="7"/>
      <c r="V61" s="7"/>
      <c r="W61" s="7"/>
      <c r="X61" s="7"/>
      <c r="Y61" s="7"/>
      <c r="Z61" s="7"/>
      <c r="AA61" s="7"/>
      <c r="AB61" s="7"/>
      <c r="AC61" s="7"/>
      <c r="AD61" s="7"/>
      <c r="AE61" s="7"/>
      <c r="AF61" s="7"/>
      <c r="AG61" s="7"/>
      <c r="AH61" s="7"/>
    </row>
    <row r="62" spans="1:34" s="4" customFormat="1" ht="60" customHeight="1">
      <c r="A62" s="207">
        <v>100</v>
      </c>
      <c r="B62" s="28" t="s">
        <v>878</v>
      </c>
      <c r="C62" s="5" t="s">
        <v>879</v>
      </c>
      <c r="D62" s="8" t="s">
        <v>884</v>
      </c>
      <c r="E62" s="5">
        <v>8000</v>
      </c>
      <c r="F62" s="5"/>
      <c r="G62" s="6"/>
      <c r="H62" s="6"/>
      <c r="I62" s="5"/>
      <c r="J62" s="38">
        <v>40784</v>
      </c>
      <c r="K62" s="5"/>
      <c r="L62" s="113" t="s">
        <v>893</v>
      </c>
      <c r="M62" s="5"/>
      <c r="N62" s="5" t="s">
        <v>19</v>
      </c>
      <c r="O62" s="33"/>
      <c r="P62" s="5"/>
      <c r="Q62" s="5"/>
      <c r="R62" s="5"/>
      <c r="S62" s="7"/>
      <c r="T62" s="7"/>
      <c r="U62" s="7"/>
      <c r="V62" s="7"/>
      <c r="W62" s="7"/>
      <c r="X62" s="7"/>
      <c r="Y62" s="7"/>
      <c r="Z62" s="7"/>
      <c r="AA62" s="7"/>
      <c r="AB62" s="7"/>
      <c r="AC62" s="7"/>
      <c r="AD62" s="7"/>
      <c r="AE62" s="7"/>
      <c r="AF62" s="7"/>
      <c r="AG62" s="7"/>
      <c r="AH62" s="7"/>
    </row>
    <row r="63" spans="1:34" s="4" customFormat="1" ht="60" customHeight="1">
      <c r="A63" s="206">
        <v>101</v>
      </c>
      <c r="B63" s="28" t="s">
        <v>878</v>
      </c>
      <c r="C63" s="5" t="s">
        <v>879</v>
      </c>
      <c r="D63" s="8" t="s">
        <v>897</v>
      </c>
      <c r="E63" s="5">
        <v>134000</v>
      </c>
      <c r="F63" s="5"/>
      <c r="G63" s="6"/>
      <c r="H63" s="6"/>
      <c r="I63" s="5"/>
      <c r="J63" s="38">
        <v>40784</v>
      </c>
      <c r="K63" s="5"/>
      <c r="L63" s="113" t="s">
        <v>898</v>
      </c>
      <c r="M63" s="5"/>
      <c r="N63" s="5" t="s">
        <v>19</v>
      </c>
      <c r="O63" s="33"/>
      <c r="P63" s="5"/>
      <c r="Q63" s="5"/>
      <c r="R63" s="5"/>
      <c r="S63" s="7"/>
      <c r="T63" s="7"/>
      <c r="U63" s="7"/>
      <c r="V63" s="7"/>
      <c r="W63" s="7"/>
      <c r="X63" s="7"/>
      <c r="Y63" s="7"/>
      <c r="Z63" s="7"/>
      <c r="AA63" s="7"/>
      <c r="AB63" s="7"/>
      <c r="AC63" s="7"/>
      <c r="AD63" s="7"/>
      <c r="AE63" s="7"/>
      <c r="AF63" s="7"/>
      <c r="AG63" s="7"/>
      <c r="AH63" s="7"/>
    </row>
    <row r="64" spans="1:34" s="4" customFormat="1" ht="60" customHeight="1">
      <c r="A64" s="207">
        <v>102</v>
      </c>
      <c r="B64" s="28" t="s">
        <v>878</v>
      </c>
      <c r="C64" s="5" t="s">
        <v>879</v>
      </c>
      <c r="D64" s="8" t="s">
        <v>899</v>
      </c>
      <c r="E64" s="5">
        <v>125000</v>
      </c>
      <c r="F64" s="5"/>
      <c r="G64" s="6"/>
      <c r="H64" s="6"/>
      <c r="I64" s="5"/>
      <c r="J64" s="38">
        <v>40784</v>
      </c>
      <c r="K64" s="5"/>
      <c r="L64" s="113" t="s">
        <v>900</v>
      </c>
      <c r="M64" s="5"/>
      <c r="N64" s="5" t="s">
        <v>19</v>
      </c>
      <c r="O64" s="33"/>
      <c r="P64" s="5"/>
      <c r="Q64" s="5"/>
      <c r="R64" s="5"/>
      <c r="S64" s="7"/>
      <c r="T64" s="7"/>
      <c r="U64" s="7"/>
      <c r="V64" s="7"/>
      <c r="W64" s="7"/>
      <c r="X64" s="7"/>
      <c r="Y64" s="7"/>
      <c r="Z64" s="7"/>
      <c r="AA64" s="7"/>
      <c r="AB64" s="7"/>
      <c r="AC64" s="7"/>
      <c r="AD64" s="7"/>
      <c r="AE64" s="7"/>
      <c r="AF64" s="7"/>
      <c r="AG64" s="7"/>
      <c r="AH64" s="7"/>
    </row>
    <row r="65" spans="1:34" s="4" customFormat="1" ht="60" customHeight="1">
      <c r="A65" s="206">
        <v>103</v>
      </c>
      <c r="B65" s="28" t="s">
        <v>878</v>
      </c>
      <c r="C65" s="5" t="s">
        <v>879</v>
      </c>
      <c r="D65" s="8" t="s">
        <v>901</v>
      </c>
      <c r="E65" s="5">
        <v>260000</v>
      </c>
      <c r="F65" s="5"/>
      <c r="G65" s="6"/>
      <c r="H65" s="6"/>
      <c r="I65" s="5"/>
      <c r="J65" s="38">
        <v>40784</v>
      </c>
      <c r="K65" s="5"/>
      <c r="L65" s="113" t="s">
        <v>902</v>
      </c>
      <c r="M65" s="5"/>
      <c r="N65" s="5" t="s">
        <v>19</v>
      </c>
      <c r="O65" s="33"/>
      <c r="P65" s="5"/>
      <c r="Q65" s="5"/>
      <c r="R65" s="5"/>
      <c r="S65" s="7"/>
      <c r="T65" s="7"/>
      <c r="U65" s="7"/>
      <c r="V65" s="7"/>
      <c r="W65" s="7"/>
      <c r="X65" s="7"/>
      <c r="Y65" s="7"/>
      <c r="Z65" s="7"/>
      <c r="AA65" s="7"/>
      <c r="AB65" s="7"/>
      <c r="AC65" s="7"/>
      <c r="AD65" s="7"/>
      <c r="AE65" s="7"/>
      <c r="AF65" s="7"/>
      <c r="AG65" s="7"/>
      <c r="AH65" s="7"/>
    </row>
    <row r="66" spans="1:34" s="4" customFormat="1" ht="60" customHeight="1">
      <c r="A66" s="207">
        <v>104</v>
      </c>
      <c r="B66" s="28" t="s">
        <v>878</v>
      </c>
      <c r="C66" s="5" t="s">
        <v>879</v>
      </c>
      <c r="D66" s="8" t="s">
        <v>903</v>
      </c>
      <c r="E66" s="5">
        <v>560000</v>
      </c>
      <c r="F66" s="5"/>
      <c r="G66" s="6"/>
      <c r="H66" s="6"/>
      <c r="I66" s="5"/>
      <c r="J66" s="38">
        <v>40784</v>
      </c>
      <c r="K66" s="5"/>
      <c r="L66" s="113" t="s">
        <v>904</v>
      </c>
      <c r="M66" s="5"/>
      <c r="N66" s="5" t="s">
        <v>19</v>
      </c>
      <c r="O66" s="33"/>
      <c r="P66" s="5"/>
      <c r="Q66" s="5"/>
      <c r="R66" s="5"/>
      <c r="S66" s="7"/>
      <c r="T66" s="7"/>
      <c r="U66" s="7"/>
      <c r="V66" s="7"/>
      <c r="W66" s="7"/>
      <c r="X66" s="7"/>
      <c r="Y66" s="7"/>
      <c r="Z66" s="7"/>
      <c r="AA66" s="7"/>
      <c r="AB66" s="7"/>
      <c r="AC66" s="7"/>
      <c r="AD66" s="7"/>
      <c r="AE66" s="7"/>
      <c r="AF66" s="7"/>
      <c r="AG66" s="7"/>
      <c r="AH66" s="7"/>
    </row>
    <row r="67" spans="1:34" s="4" customFormat="1" ht="60" customHeight="1">
      <c r="A67" s="206">
        <v>105</v>
      </c>
      <c r="B67" s="28" t="s">
        <v>878</v>
      </c>
      <c r="C67" s="5" t="s">
        <v>879</v>
      </c>
      <c r="D67" s="8" t="s">
        <v>905</v>
      </c>
      <c r="E67" s="5">
        <v>1100000</v>
      </c>
      <c r="F67" s="5"/>
      <c r="G67" s="6"/>
      <c r="H67" s="6"/>
      <c r="I67" s="5"/>
      <c r="J67" s="38">
        <v>40781</v>
      </c>
      <c r="K67" s="5"/>
      <c r="L67" s="113" t="s">
        <v>906</v>
      </c>
      <c r="M67" s="5"/>
      <c r="N67" s="5" t="s">
        <v>19</v>
      </c>
      <c r="O67" s="33"/>
      <c r="P67" s="5"/>
      <c r="Q67" s="5"/>
      <c r="R67" s="5"/>
      <c r="S67" s="7"/>
      <c r="T67" s="7"/>
      <c r="U67" s="7"/>
      <c r="V67" s="7"/>
      <c r="W67" s="7"/>
      <c r="X67" s="7"/>
      <c r="Y67" s="7"/>
      <c r="Z67" s="7"/>
      <c r="AA67" s="7"/>
      <c r="AB67" s="7"/>
      <c r="AC67" s="7"/>
      <c r="AD67" s="7"/>
      <c r="AE67" s="7"/>
      <c r="AF67" s="7"/>
      <c r="AG67" s="7"/>
      <c r="AH67" s="7"/>
    </row>
    <row r="68" spans="1:34" s="4" customFormat="1" ht="60" customHeight="1">
      <c r="A68" s="207">
        <v>106</v>
      </c>
      <c r="B68" s="28" t="s">
        <v>878</v>
      </c>
      <c r="C68" s="5" t="s">
        <v>879</v>
      </c>
      <c r="D68" s="8" t="s">
        <v>907</v>
      </c>
      <c r="E68" s="5">
        <v>220000</v>
      </c>
      <c r="F68" s="5"/>
      <c r="G68" s="6"/>
      <c r="H68" s="6"/>
      <c r="I68" s="5"/>
      <c r="J68" s="38">
        <v>40781</v>
      </c>
      <c r="K68" s="5"/>
      <c r="L68" s="113" t="s">
        <v>908</v>
      </c>
      <c r="M68" s="5"/>
      <c r="N68" s="5" t="s">
        <v>19</v>
      </c>
      <c r="O68" s="33"/>
      <c r="P68" s="5"/>
      <c r="Q68" s="5"/>
      <c r="R68" s="5"/>
      <c r="S68" s="7"/>
      <c r="T68" s="7"/>
      <c r="U68" s="7"/>
      <c r="V68" s="7"/>
      <c r="W68" s="7"/>
      <c r="X68" s="7"/>
      <c r="Y68" s="7"/>
      <c r="Z68" s="7"/>
      <c r="AA68" s="7"/>
      <c r="AB68" s="7"/>
      <c r="AC68" s="7"/>
      <c r="AD68" s="7"/>
      <c r="AE68" s="7"/>
      <c r="AF68" s="7"/>
      <c r="AG68" s="7"/>
      <c r="AH68" s="7"/>
    </row>
    <row r="69" spans="1:34" s="4" customFormat="1" ht="60" customHeight="1">
      <c r="A69" s="206">
        <v>107</v>
      </c>
      <c r="B69" s="28" t="s">
        <v>878</v>
      </c>
      <c r="C69" s="5" t="s">
        <v>879</v>
      </c>
      <c r="D69" s="8" t="s">
        <v>909</v>
      </c>
      <c r="E69" s="5">
        <v>263000</v>
      </c>
      <c r="F69" s="5"/>
      <c r="G69" s="6"/>
      <c r="H69" s="6"/>
      <c r="I69" s="5"/>
      <c r="J69" s="38">
        <v>40781</v>
      </c>
      <c r="K69" s="5"/>
      <c r="L69" s="113" t="s">
        <v>910</v>
      </c>
      <c r="M69" s="5"/>
      <c r="N69" s="5" t="s">
        <v>19</v>
      </c>
      <c r="O69" s="33"/>
      <c r="P69" s="5"/>
      <c r="Q69" s="5"/>
      <c r="R69" s="5"/>
      <c r="S69" s="7"/>
      <c r="T69" s="7"/>
      <c r="U69" s="7"/>
      <c r="V69" s="7"/>
      <c r="W69" s="7"/>
      <c r="X69" s="7"/>
      <c r="Y69" s="7"/>
      <c r="Z69" s="7"/>
      <c r="AA69" s="7"/>
      <c r="AB69" s="7"/>
      <c r="AC69" s="7"/>
      <c r="AD69" s="7"/>
      <c r="AE69" s="7"/>
      <c r="AF69" s="7"/>
      <c r="AG69" s="7"/>
      <c r="AH69" s="7"/>
    </row>
    <row r="70" spans="1:34" s="4" customFormat="1" ht="60" customHeight="1">
      <c r="A70" s="207">
        <v>108</v>
      </c>
      <c r="B70" s="28" t="s">
        <v>878</v>
      </c>
      <c r="C70" s="5" t="s">
        <v>879</v>
      </c>
      <c r="D70" s="8" t="s">
        <v>911</v>
      </c>
      <c r="E70" s="5">
        <v>3568000</v>
      </c>
      <c r="F70" s="5"/>
      <c r="G70" s="6"/>
      <c r="H70" s="6"/>
      <c r="I70" s="5"/>
      <c r="J70" s="38">
        <v>40781</v>
      </c>
      <c r="K70" s="5"/>
      <c r="L70" s="113" t="s">
        <v>912</v>
      </c>
      <c r="M70" s="5"/>
      <c r="N70" s="5" t="s">
        <v>19</v>
      </c>
      <c r="O70" s="33"/>
      <c r="P70" s="5"/>
      <c r="Q70" s="5"/>
      <c r="R70" s="5"/>
      <c r="S70" s="7"/>
      <c r="T70" s="7"/>
      <c r="U70" s="7"/>
      <c r="V70" s="7"/>
      <c r="W70" s="7"/>
      <c r="X70" s="7"/>
      <c r="Y70" s="7"/>
      <c r="Z70" s="7"/>
      <c r="AA70" s="7"/>
      <c r="AB70" s="7"/>
      <c r="AC70" s="7"/>
      <c r="AD70" s="7"/>
      <c r="AE70" s="7"/>
      <c r="AF70" s="7"/>
      <c r="AG70" s="7"/>
      <c r="AH70" s="7"/>
    </row>
    <row r="71" spans="1:34" s="4" customFormat="1" ht="60" customHeight="1">
      <c r="A71" s="206">
        <v>109</v>
      </c>
      <c r="B71" s="28" t="s">
        <v>878</v>
      </c>
      <c r="C71" s="5" t="s">
        <v>879</v>
      </c>
      <c r="D71" s="8" t="s">
        <v>913</v>
      </c>
      <c r="E71" s="5">
        <v>117000</v>
      </c>
      <c r="F71" s="5"/>
      <c r="G71" s="6"/>
      <c r="H71" s="6"/>
      <c r="I71" s="5"/>
      <c r="J71" s="38">
        <v>40781</v>
      </c>
      <c r="K71" s="5"/>
      <c r="L71" s="113" t="s">
        <v>914</v>
      </c>
      <c r="M71" s="5"/>
      <c r="N71" s="5" t="s">
        <v>19</v>
      </c>
      <c r="O71" s="33"/>
      <c r="P71" s="5"/>
      <c r="Q71" s="5"/>
      <c r="R71" s="5"/>
      <c r="S71" s="7"/>
      <c r="T71" s="7"/>
      <c r="U71" s="7"/>
      <c r="V71" s="7"/>
      <c r="W71" s="7"/>
      <c r="X71" s="7"/>
      <c r="Y71" s="7"/>
      <c r="Z71" s="7"/>
      <c r="AA71" s="7"/>
      <c r="AB71" s="7"/>
      <c r="AC71" s="7"/>
      <c r="AD71" s="7"/>
      <c r="AE71" s="7"/>
      <c r="AF71" s="7"/>
      <c r="AG71" s="7"/>
      <c r="AH71" s="7"/>
    </row>
    <row r="72" spans="1:34" s="4" customFormat="1" ht="88.5" customHeight="1">
      <c r="A72" s="207">
        <v>110</v>
      </c>
      <c r="B72" s="28" t="s">
        <v>878</v>
      </c>
      <c r="C72" s="5" t="s">
        <v>885</v>
      </c>
      <c r="D72" s="8" t="s">
        <v>886</v>
      </c>
      <c r="E72" s="5">
        <v>555000</v>
      </c>
      <c r="F72" s="5"/>
      <c r="G72" s="6"/>
      <c r="H72" s="6"/>
      <c r="I72" s="5"/>
      <c r="J72" s="38">
        <v>40784</v>
      </c>
      <c r="K72" s="5"/>
      <c r="L72" s="113" t="s">
        <v>887</v>
      </c>
      <c r="M72" s="5"/>
      <c r="N72" s="5" t="s">
        <v>19</v>
      </c>
      <c r="O72" s="7"/>
      <c r="P72" s="5"/>
      <c r="Q72" s="5"/>
      <c r="R72" s="5"/>
      <c r="S72" s="7"/>
      <c r="T72" s="7"/>
      <c r="U72" s="7"/>
      <c r="V72" s="7"/>
      <c r="W72" s="7"/>
      <c r="X72" s="7"/>
      <c r="Y72" s="7"/>
      <c r="Z72" s="7"/>
      <c r="AA72" s="7"/>
      <c r="AB72" s="7"/>
      <c r="AC72" s="7"/>
      <c r="AD72" s="7"/>
      <c r="AE72" s="7"/>
      <c r="AF72" s="7"/>
      <c r="AG72" s="7"/>
      <c r="AH72" s="7"/>
    </row>
    <row r="73" spans="1:34" s="4" customFormat="1" ht="92.25" customHeight="1">
      <c r="A73" s="206">
        <v>111</v>
      </c>
      <c r="B73" s="28" t="s">
        <v>915</v>
      </c>
      <c r="C73" s="5" t="s">
        <v>919</v>
      </c>
      <c r="D73" s="8" t="s">
        <v>918</v>
      </c>
      <c r="E73" s="5">
        <v>196</v>
      </c>
      <c r="F73" s="5"/>
      <c r="G73" s="6"/>
      <c r="H73" s="6"/>
      <c r="I73" s="5"/>
      <c r="J73" s="38">
        <v>41417</v>
      </c>
      <c r="K73" s="5"/>
      <c r="L73" s="113" t="s">
        <v>1904</v>
      </c>
      <c r="M73" s="5"/>
      <c r="N73" s="5" t="s">
        <v>19</v>
      </c>
      <c r="O73" s="267" t="s">
        <v>2054</v>
      </c>
      <c r="P73" s="5"/>
      <c r="Q73" s="5"/>
      <c r="R73" s="5"/>
      <c r="S73" s="7"/>
      <c r="T73" s="7"/>
      <c r="U73" s="7"/>
      <c r="V73" s="7"/>
      <c r="W73" s="7"/>
      <c r="X73" s="7"/>
      <c r="Y73" s="7"/>
      <c r="Z73" s="7"/>
      <c r="AA73" s="7"/>
      <c r="AB73" s="7"/>
      <c r="AC73" s="7"/>
      <c r="AD73" s="7"/>
      <c r="AE73" s="7"/>
      <c r="AF73" s="7"/>
      <c r="AG73" s="7"/>
      <c r="AH73" s="7"/>
    </row>
    <row r="74" spans="1:34" s="4" customFormat="1" ht="92.25" customHeight="1">
      <c r="A74" s="207">
        <v>112</v>
      </c>
      <c r="B74" s="28" t="s">
        <v>915</v>
      </c>
      <c r="C74" s="5" t="s">
        <v>919</v>
      </c>
      <c r="D74" s="8" t="s">
        <v>920</v>
      </c>
      <c r="E74" s="5">
        <v>313</v>
      </c>
      <c r="F74" s="5"/>
      <c r="G74" s="6"/>
      <c r="H74" s="6"/>
      <c r="I74" s="5"/>
      <c r="J74" s="38">
        <v>41417</v>
      </c>
      <c r="K74" s="5"/>
      <c r="L74" s="113" t="s">
        <v>1905</v>
      </c>
      <c r="M74" s="5"/>
      <c r="N74" s="5" t="s">
        <v>19</v>
      </c>
      <c r="O74" s="267" t="s">
        <v>2054</v>
      </c>
      <c r="P74" s="5"/>
      <c r="Q74" s="5"/>
      <c r="R74" s="5"/>
      <c r="S74" s="7"/>
      <c r="T74" s="7"/>
      <c r="U74" s="7"/>
      <c r="V74" s="7"/>
      <c r="W74" s="7"/>
      <c r="X74" s="7"/>
      <c r="Y74" s="7"/>
      <c r="Z74" s="7"/>
      <c r="AA74" s="7"/>
      <c r="AB74" s="7"/>
      <c r="AC74" s="7"/>
      <c r="AD74" s="7"/>
      <c r="AE74" s="7"/>
      <c r="AF74" s="7"/>
      <c r="AG74" s="7"/>
      <c r="AH74" s="7"/>
    </row>
    <row r="75" spans="1:34" s="4" customFormat="1" ht="89.25" customHeight="1">
      <c r="A75" s="206">
        <v>113</v>
      </c>
      <c r="B75" s="28" t="s">
        <v>915</v>
      </c>
      <c r="C75" s="5" t="s">
        <v>919</v>
      </c>
      <c r="D75" s="8" t="s">
        <v>921</v>
      </c>
      <c r="E75" s="5">
        <v>787</v>
      </c>
      <c r="F75" s="5"/>
      <c r="G75" s="6"/>
      <c r="H75" s="6"/>
      <c r="I75" s="5"/>
      <c r="J75" s="38">
        <v>41417</v>
      </c>
      <c r="K75" s="5"/>
      <c r="L75" s="113" t="s">
        <v>1902</v>
      </c>
      <c r="M75" s="5"/>
      <c r="N75" s="5" t="s">
        <v>19</v>
      </c>
      <c r="O75" s="267" t="s">
        <v>2054</v>
      </c>
      <c r="P75" s="5"/>
      <c r="Q75" s="5"/>
      <c r="R75" s="5"/>
      <c r="S75" s="7"/>
      <c r="T75" s="7"/>
      <c r="U75" s="7"/>
      <c r="V75" s="7"/>
      <c r="W75" s="7"/>
      <c r="X75" s="7"/>
      <c r="Y75" s="7"/>
      <c r="Z75" s="7"/>
      <c r="AA75" s="7"/>
      <c r="AB75" s="7"/>
      <c r="AC75" s="7"/>
      <c r="AD75" s="7"/>
      <c r="AE75" s="7"/>
      <c r="AF75" s="7"/>
      <c r="AG75" s="7"/>
      <c r="AH75" s="7"/>
    </row>
    <row r="76" spans="1:34" s="4" customFormat="1" ht="48" customHeight="1">
      <c r="A76" s="207">
        <v>114</v>
      </c>
      <c r="B76" s="28" t="s">
        <v>915</v>
      </c>
      <c r="C76" s="5" t="s">
        <v>919</v>
      </c>
      <c r="D76" s="8" t="s">
        <v>922</v>
      </c>
      <c r="E76" s="5">
        <v>25401</v>
      </c>
      <c r="F76" s="5"/>
      <c r="G76" s="6"/>
      <c r="H76" s="6"/>
      <c r="I76" s="5"/>
      <c r="J76" s="38">
        <v>39805</v>
      </c>
      <c r="K76" s="5"/>
      <c r="L76" s="113" t="s">
        <v>1903</v>
      </c>
      <c r="M76" s="5"/>
      <c r="N76" s="5" t="s">
        <v>19</v>
      </c>
      <c r="O76" s="33"/>
      <c r="P76" s="5"/>
      <c r="Q76" s="5"/>
      <c r="R76" s="5"/>
      <c r="S76" s="7"/>
      <c r="T76" s="7"/>
      <c r="U76" s="7"/>
      <c r="V76" s="7"/>
      <c r="W76" s="7"/>
      <c r="X76" s="7"/>
      <c r="Y76" s="7"/>
      <c r="Z76" s="7"/>
      <c r="AA76" s="7"/>
      <c r="AB76" s="7"/>
      <c r="AC76" s="7"/>
      <c r="AD76" s="7"/>
      <c r="AE76" s="7"/>
      <c r="AF76" s="7"/>
      <c r="AG76" s="7"/>
      <c r="AH76" s="7"/>
    </row>
    <row r="77" spans="1:34" s="4" customFormat="1" ht="38.25" customHeight="1">
      <c r="A77" s="206">
        <v>115</v>
      </c>
      <c r="B77" s="28" t="s">
        <v>915</v>
      </c>
      <c r="C77" s="5" t="s">
        <v>923</v>
      </c>
      <c r="D77" s="8" t="s">
        <v>924</v>
      </c>
      <c r="E77" s="5">
        <v>1609</v>
      </c>
      <c r="F77" s="5"/>
      <c r="G77" s="6"/>
      <c r="H77" s="6"/>
      <c r="I77" s="5"/>
      <c r="J77" s="38">
        <v>39805</v>
      </c>
      <c r="K77" s="5"/>
      <c r="L77" s="113" t="s">
        <v>1901</v>
      </c>
      <c r="M77" s="5"/>
      <c r="N77" s="5" t="s">
        <v>19</v>
      </c>
      <c r="O77" s="33"/>
      <c r="P77" s="5"/>
      <c r="Q77" s="5"/>
      <c r="R77" s="5"/>
      <c r="S77" s="7"/>
      <c r="T77" s="7"/>
      <c r="U77" s="7"/>
      <c r="V77" s="7"/>
      <c r="W77" s="7"/>
      <c r="X77" s="7"/>
      <c r="Y77" s="7"/>
      <c r="Z77" s="7"/>
      <c r="AA77" s="7"/>
      <c r="AB77" s="7"/>
      <c r="AC77" s="7"/>
      <c r="AD77" s="7"/>
      <c r="AE77" s="7"/>
      <c r="AF77" s="7"/>
      <c r="AG77" s="7"/>
      <c r="AH77" s="7"/>
    </row>
    <row r="78" spans="1:34" s="4" customFormat="1" ht="45" customHeight="1">
      <c r="A78" s="207">
        <v>116</v>
      </c>
      <c r="B78" s="28" t="s">
        <v>986</v>
      </c>
      <c r="C78" s="5" t="s">
        <v>983</v>
      </c>
      <c r="D78" s="8" t="s">
        <v>984</v>
      </c>
      <c r="E78" s="5">
        <v>29</v>
      </c>
      <c r="F78" s="5"/>
      <c r="G78" s="6"/>
      <c r="H78" s="6"/>
      <c r="I78" s="5"/>
      <c r="J78" s="38">
        <v>40946</v>
      </c>
      <c r="K78" s="5"/>
      <c r="L78" s="113" t="s">
        <v>985</v>
      </c>
      <c r="M78" s="5"/>
      <c r="N78" s="5" t="s">
        <v>19</v>
      </c>
      <c r="O78" s="291" t="s">
        <v>2308</v>
      </c>
      <c r="P78" s="5"/>
      <c r="Q78" s="5" t="s">
        <v>2309</v>
      </c>
      <c r="R78" s="5"/>
      <c r="S78" s="7"/>
      <c r="T78" s="7"/>
      <c r="U78" s="7"/>
      <c r="V78" s="7"/>
      <c r="W78" s="7"/>
      <c r="X78" s="7"/>
      <c r="Y78" s="7"/>
      <c r="Z78" s="7"/>
      <c r="AA78" s="7"/>
      <c r="AB78" s="7"/>
      <c r="AC78" s="7"/>
      <c r="AD78" s="7"/>
      <c r="AE78" s="7"/>
      <c r="AF78" s="7"/>
      <c r="AG78" s="7"/>
      <c r="AH78" s="7"/>
    </row>
    <row r="79" spans="1:34" s="4" customFormat="1" ht="51.75" customHeight="1">
      <c r="A79" s="206">
        <v>117</v>
      </c>
      <c r="B79" s="28" t="s">
        <v>986</v>
      </c>
      <c r="C79" s="5" t="s">
        <v>987</v>
      </c>
      <c r="D79" s="8" t="s">
        <v>988</v>
      </c>
      <c r="E79" s="5">
        <v>25</v>
      </c>
      <c r="F79" s="5"/>
      <c r="G79" s="6"/>
      <c r="H79" s="6"/>
      <c r="I79" s="5"/>
      <c r="J79" s="38">
        <v>40980</v>
      </c>
      <c r="K79" s="5"/>
      <c r="L79" s="113" t="s">
        <v>989</v>
      </c>
      <c r="M79" s="5"/>
      <c r="N79" s="5" t="s">
        <v>19</v>
      </c>
      <c r="O79" s="291" t="s">
        <v>2308</v>
      </c>
      <c r="P79" s="5"/>
      <c r="Q79" s="5" t="s">
        <v>2309</v>
      </c>
      <c r="R79" s="5"/>
      <c r="S79" s="7"/>
      <c r="T79" s="7"/>
      <c r="U79" s="7"/>
      <c r="V79" s="7"/>
      <c r="W79" s="7"/>
      <c r="X79" s="7"/>
      <c r="Y79" s="7"/>
      <c r="Z79" s="7"/>
      <c r="AA79" s="7"/>
      <c r="AB79" s="7"/>
      <c r="AC79" s="7"/>
      <c r="AD79" s="7"/>
      <c r="AE79" s="7"/>
      <c r="AF79" s="7"/>
      <c r="AG79" s="7"/>
      <c r="AH79" s="7"/>
    </row>
    <row r="80" spans="1:34" s="4" customFormat="1" ht="42" customHeight="1">
      <c r="A80" s="207">
        <v>118</v>
      </c>
      <c r="B80" s="28" t="s">
        <v>986</v>
      </c>
      <c r="C80" s="5" t="s">
        <v>990</v>
      </c>
      <c r="D80" s="8" t="s">
        <v>991</v>
      </c>
      <c r="E80" s="5">
        <v>26</v>
      </c>
      <c r="F80" s="5"/>
      <c r="G80" s="6"/>
      <c r="H80" s="6"/>
      <c r="I80" s="5"/>
      <c r="J80" s="38">
        <v>40980</v>
      </c>
      <c r="K80" s="5"/>
      <c r="L80" s="113" t="s">
        <v>992</v>
      </c>
      <c r="M80" s="5"/>
      <c r="N80" s="5" t="s">
        <v>19</v>
      </c>
      <c r="O80" s="291" t="s">
        <v>2308</v>
      </c>
      <c r="P80" s="5"/>
      <c r="Q80" s="5" t="s">
        <v>2309</v>
      </c>
      <c r="R80" s="5"/>
      <c r="S80" s="7"/>
      <c r="T80" s="7"/>
      <c r="U80" s="7"/>
      <c r="V80" s="7"/>
      <c r="W80" s="7"/>
      <c r="X80" s="7"/>
      <c r="Y80" s="7"/>
      <c r="Z80" s="7"/>
      <c r="AA80" s="7"/>
      <c r="AB80" s="7"/>
      <c r="AC80" s="7"/>
      <c r="AD80" s="7"/>
      <c r="AE80" s="7"/>
      <c r="AF80" s="7"/>
      <c r="AG80" s="7"/>
      <c r="AH80" s="7"/>
    </row>
    <row r="81" spans="1:34" s="4" customFormat="1" ht="49.5" customHeight="1">
      <c r="A81" s="206">
        <v>119</v>
      </c>
      <c r="B81" s="28" t="s">
        <v>993</v>
      </c>
      <c r="C81" s="5" t="s">
        <v>994</v>
      </c>
      <c r="D81" s="8" t="s">
        <v>995</v>
      </c>
      <c r="E81" s="5">
        <v>23</v>
      </c>
      <c r="F81" s="5"/>
      <c r="G81" s="6"/>
      <c r="H81" s="6"/>
      <c r="I81" s="5"/>
      <c r="J81" s="38">
        <v>40777</v>
      </c>
      <c r="K81" s="5"/>
      <c r="L81" s="113" t="s">
        <v>996</v>
      </c>
      <c r="M81" s="5"/>
      <c r="N81" s="5" t="s">
        <v>19</v>
      </c>
      <c r="O81" s="291" t="s">
        <v>2308</v>
      </c>
      <c r="P81" s="5"/>
      <c r="Q81" s="5" t="s">
        <v>2309</v>
      </c>
      <c r="R81" s="5"/>
      <c r="S81" s="7"/>
      <c r="T81" s="7"/>
      <c r="U81" s="7"/>
      <c r="V81" s="7"/>
      <c r="W81" s="7"/>
      <c r="X81" s="7"/>
      <c r="Y81" s="7"/>
      <c r="Z81" s="7"/>
      <c r="AA81" s="7"/>
      <c r="AB81" s="7"/>
      <c r="AC81" s="7"/>
      <c r="AD81" s="7"/>
      <c r="AE81" s="7"/>
      <c r="AF81" s="7"/>
      <c r="AG81" s="7"/>
      <c r="AH81" s="7"/>
    </row>
    <row r="82" spans="1:34" s="4" customFormat="1" ht="45.75" customHeight="1">
      <c r="A82" s="207">
        <v>120</v>
      </c>
      <c r="B82" s="28" t="s">
        <v>993</v>
      </c>
      <c r="C82" s="5" t="s">
        <v>998</v>
      </c>
      <c r="D82" s="8" t="s">
        <v>999</v>
      </c>
      <c r="E82" s="5">
        <v>19</v>
      </c>
      <c r="F82" s="5"/>
      <c r="G82" s="6"/>
      <c r="H82" s="6"/>
      <c r="I82" s="5"/>
      <c r="J82" s="38">
        <v>40774</v>
      </c>
      <c r="K82" s="5"/>
      <c r="L82" s="113" t="s">
        <v>997</v>
      </c>
      <c r="M82" s="5"/>
      <c r="N82" s="5" t="s">
        <v>19</v>
      </c>
      <c r="O82" s="291" t="s">
        <v>2308</v>
      </c>
      <c r="P82" s="5"/>
      <c r="Q82" s="5" t="s">
        <v>2309</v>
      </c>
      <c r="R82" s="5"/>
      <c r="S82" s="7"/>
      <c r="T82" s="7"/>
      <c r="U82" s="7"/>
      <c r="V82" s="7"/>
      <c r="W82" s="7"/>
      <c r="X82" s="7"/>
      <c r="Y82" s="7"/>
      <c r="Z82" s="7"/>
      <c r="AA82" s="7"/>
      <c r="AB82" s="7"/>
      <c r="AC82" s="7"/>
      <c r="AD82" s="7"/>
      <c r="AE82" s="7"/>
      <c r="AF82" s="7"/>
      <c r="AG82" s="7"/>
      <c r="AH82" s="7"/>
    </row>
    <row r="83" spans="1:34" s="4" customFormat="1" ht="47.25" customHeight="1">
      <c r="A83" s="206">
        <v>121</v>
      </c>
      <c r="B83" s="28" t="s">
        <v>993</v>
      </c>
      <c r="C83" s="5" t="s">
        <v>1000</v>
      </c>
      <c r="D83" s="8" t="s">
        <v>1001</v>
      </c>
      <c r="E83" s="5">
        <v>28</v>
      </c>
      <c r="F83" s="5"/>
      <c r="G83" s="6"/>
      <c r="H83" s="6"/>
      <c r="I83" s="5"/>
      <c r="J83" s="38">
        <v>40903</v>
      </c>
      <c r="K83" s="5"/>
      <c r="L83" s="113" t="s">
        <v>1003</v>
      </c>
      <c r="M83" s="5"/>
      <c r="N83" s="5" t="s">
        <v>19</v>
      </c>
      <c r="O83" s="291" t="s">
        <v>2308</v>
      </c>
      <c r="P83" s="5"/>
      <c r="Q83" s="5" t="s">
        <v>2309</v>
      </c>
      <c r="R83" s="5"/>
      <c r="S83" s="7"/>
      <c r="T83" s="7"/>
      <c r="U83" s="7"/>
      <c r="V83" s="7"/>
      <c r="W83" s="7"/>
      <c r="X83" s="7"/>
      <c r="Y83" s="7"/>
      <c r="Z83" s="7"/>
      <c r="AA83" s="7"/>
      <c r="AB83" s="7"/>
      <c r="AC83" s="7"/>
      <c r="AD83" s="7"/>
      <c r="AE83" s="7"/>
      <c r="AF83" s="7"/>
      <c r="AG83" s="7"/>
      <c r="AH83" s="7"/>
    </row>
    <row r="84" spans="1:34" s="4" customFormat="1" ht="47.25" customHeight="1">
      <c r="A84" s="207">
        <v>122</v>
      </c>
      <c r="B84" s="28" t="s">
        <v>993</v>
      </c>
      <c r="C84" s="5" t="s">
        <v>1004</v>
      </c>
      <c r="D84" s="8" t="s">
        <v>1005</v>
      </c>
      <c r="E84" s="5">
        <v>32</v>
      </c>
      <c r="F84" s="5"/>
      <c r="G84" s="6"/>
      <c r="H84" s="6"/>
      <c r="I84" s="5"/>
      <c r="J84" s="38">
        <v>40777</v>
      </c>
      <c r="K84" s="5"/>
      <c r="L84" s="113" t="s">
        <v>1002</v>
      </c>
      <c r="M84" s="5"/>
      <c r="N84" s="5" t="s">
        <v>19</v>
      </c>
      <c r="O84" s="291" t="s">
        <v>2308</v>
      </c>
      <c r="P84" s="5"/>
      <c r="Q84" s="5" t="s">
        <v>2309</v>
      </c>
      <c r="R84" s="5"/>
      <c r="S84" s="7"/>
      <c r="T84" s="7"/>
      <c r="U84" s="7"/>
      <c r="V84" s="7"/>
      <c r="W84" s="7"/>
      <c r="X84" s="7"/>
      <c r="Y84" s="7"/>
      <c r="Z84" s="7"/>
      <c r="AA84" s="7"/>
      <c r="AB84" s="7"/>
      <c r="AC84" s="7"/>
      <c r="AD84" s="7"/>
      <c r="AE84" s="7"/>
      <c r="AF84" s="7"/>
      <c r="AG84" s="7"/>
      <c r="AH84" s="7"/>
    </row>
    <row r="85" spans="1:34" s="4" customFormat="1" ht="48" customHeight="1">
      <c r="A85" s="206">
        <v>123</v>
      </c>
      <c r="B85" s="28" t="s">
        <v>993</v>
      </c>
      <c r="C85" s="5" t="s">
        <v>1009</v>
      </c>
      <c r="D85" s="8" t="s">
        <v>1006</v>
      </c>
      <c r="E85" s="5">
        <v>26</v>
      </c>
      <c r="F85" s="5"/>
      <c r="G85" s="6"/>
      <c r="H85" s="6"/>
      <c r="I85" s="5"/>
      <c r="J85" s="38">
        <v>40774</v>
      </c>
      <c r="K85" s="5"/>
      <c r="L85" s="113" t="s">
        <v>1007</v>
      </c>
      <c r="M85" s="5"/>
      <c r="N85" s="5" t="s">
        <v>19</v>
      </c>
      <c r="O85" s="291" t="s">
        <v>2308</v>
      </c>
      <c r="P85" s="5"/>
      <c r="Q85" s="5" t="s">
        <v>2309</v>
      </c>
      <c r="R85" s="5"/>
      <c r="S85" s="7"/>
      <c r="T85" s="7"/>
      <c r="U85" s="7"/>
      <c r="V85" s="7"/>
      <c r="W85" s="7"/>
      <c r="X85" s="7"/>
      <c r="Y85" s="7"/>
      <c r="Z85" s="7"/>
      <c r="AA85" s="7"/>
      <c r="AB85" s="7"/>
      <c r="AC85" s="7"/>
      <c r="AD85" s="7"/>
      <c r="AE85" s="7"/>
      <c r="AF85" s="7"/>
      <c r="AG85" s="7"/>
      <c r="AH85" s="7"/>
    </row>
    <row r="86" spans="1:34" s="4" customFormat="1" ht="48.75" customHeight="1">
      <c r="A86" s="207">
        <v>124</v>
      </c>
      <c r="B86" s="28" t="s">
        <v>993</v>
      </c>
      <c r="C86" s="5" t="s">
        <v>1010</v>
      </c>
      <c r="D86" s="8" t="s">
        <v>1011</v>
      </c>
      <c r="E86" s="5">
        <v>21</v>
      </c>
      <c r="F86" s="5"/>
      <c r="G86" s="6"/>
      <c r="H86" s="6"/>
      <c r="I86" s="5"/>
      <c r="J86" s="38">
        <v>40903</v>
      </c>
      <c r="K86" s="5"/>
      <c r="L86" s="113" t="s">
        <v>1008</v>
      </c>
      <c r="M86" s="5"/>
      <c r="N86" s="5" t="s">
        <v>19</v>
      </c>
      <c r="O86" s="291" t="s">
        <v>2308</v>
      </c>
      <c r="P86" s="5"/>
      <c r="Q86" s="5" t="s">
        <v>2309</v>
      </c>
      <c r="R86" s="5"/>
      <c r="S86" s="7"/>
      <c r="T86" s="7"/>
      <c r="U86" s="7"/>
      <c r="V86" s="7"/>
      <c r="W86" s="7"/>
      <c r="X86" s="7"/>
      <c r="Y86" s="7"/>
      <c r="Z86" s="7"/>
      <c r="AA86" s="7"/>
      <c r="AB86" s="7"/>
      <c r="AC86" s="7"/>
      <c r="AD86" s="7"/>
      <c r="AE86" s="7"/>
      <c r="AF86" s="7"/>
      <c r="AG86" s="7"/>
      <c r="AH86" s="7"/>
    </row>
    <row r="87" spans="1:34" s="4" customFormat="1" ht="48.75" customHeight="1">
      <c r="A87" s="206">
        <v>125</v>
      </c>
      <c r="B87" s="28" t="s">
        <v>993</v>
      </c>
      <c r="C87" s="5" t="s">
        <v>1012</v>
      </c>
      <c r="D87" s="8" t="s">
        <v>1013</v>
      </c>
      <c r="E87" s="5">
        <v>21</v>
      </c>
      <c r="F87" s="5"/>
      <c r="G87" s="6"/>
      <c r="H87" s="6"/>
      <c r="I87" s="5"/>
      <c r="J87" s="38">
        <v>40903</v>
      </c>
      <c r="K87" s="5"/>
      <c r="L87" s="113" t="s">
        <v>1014</v>
      </c>
      <c r="M87" s="5"/>
      <c r="N87" s="5" t="s">
        <v>19</v>
      </c>
      <c r="O87" s="291" t="s">
        <v>2308</v>
      </c>
      <c r="P87" s="5"/>
      <c r="Q87" s="5" t="s">
        <v>2309</v>
      </c>
      <c r="R87" s="5"/>
      <c r="S87" s="7"/>
      <c r="T87" s="7"/>
      <c r="U87" s="7"/>
      <c r="V87" s="7"/>
      <c r="W87" s="7"/>
      <c r="X87" s="7"/>
      <c r="Y87" s="7"/>
      <c r="Z87" s="7"/>
      <c r="AA87" s="7"/>
      <c r="AB87" s="7"/>
      <c r="AC87" s="7"/>
      <c r="AD87" s="7"/>
      <c r="AE87" s="7"/>
      <c r="AF87" s="7"/>
      <c r="AG87" s="7"/>
      <c r="AH87" s="7"/>
    </row>
    <row r="88" spans="1:34" s="4" customFormat="1" ht="48.75" customHeight="1">
      <c r="A88" s="207">
        <v>126</v>
      </c>
      <c r="B88" s="28" t="s">
        <v>993</v>
      </c>
      <c r="C88" s="5" t="s">
        <v>1016</v>
      </c>
      <c r="D88" s="8" t="s">
        <v>1017</v>
      </c>
      <c r="E88" s="5">
        <v>2</v>
      </c>
      <c r="F88" s="5"/>
      <c r="G88" s="6"/>
      <c r="H88" s="6"/>
      <c r="I88" s="5"/>
      <c r="J88" s="38">
        <v>40946</v>
      </c>
      <c r="K88" s="5"/>
      <c r="L88" s="113" t="s">
        <v>1015</v>
      </c>
      <c r="M88" s="5"/>
      <c r="N88" s="5" t="s">
        <v>19</v>
      </c>
      <c r="O88" s="291" t="s">
        <v>2308</v>
      </c>
      <c r="P88" s="5"/>
      <c r="Q88" s="5" t="s">
        <v>2309</v>
      </c>
      <c r="R88" s="5"/>
      <c r="S88" s="7"/>
      <c r="T88" s="7"/>
      <c r="U88" s="7"/>
      <c r="V88" s="7"/>
      <c r="W88" s="7"/>
      <c r="X88" s="7"/>
      <c r="Y88" s="7"/>
      <c r="Z88" s="7"/>
      <c r="AA88" s="7"/>
      <c r="AB88" s="7"/>
      <c r="AC88" s="7"/>
      <c r="AD88" s="7"/>
      <c r="AE88" s="7"/>
      <c r="AF88" s="7"/>
      <c r="AG88" s="7"/>
      <c r="AH88" s="7"/>
    </row>
    <row r="89" spans="1:34" s="4" customFormat="1" ht="48.75" customHeight="1">
      <c r="A89" s="206">
        <v>127</v>
      </c>
      <c r="B89" s="28" t="s">
        <v>993</v>
      </c>
      <c r="C89" s="5" t="s">
        <v>1018</v>
      </c>
      <c r="D89" s="8" t="s">
        <v>1019</v>
      </c>
      <c r="E89" s="5">
        <v>50</v>
      </c>
      <c r="F89" s="5"/>
      <c r="G89" s="6"/>
      <c r="H89" s="6"/>
      <c r="I89" s="5"/>
      <c r="J89" s="38">
        <v>40774</v>
      </c>
      <c r="K89" s="5"/>
      <c r="L89" s="113" t="s">
        <v>1020</v>
      </c>
      <c r="M89" s="5"/>
      <c r="N89" s="5" t="s">
        <v>19</v>
      </c>
      <c r="O89" s="291" t="s">
        <v>2308</v>
      </c>
      <c r="P89" s="5"/>
      <c r="Q89" s="5" t="s">
        <v>2309</v>
      </c>
      <c r="R89" s="5"/>
      <c r="S89" s="7"/>
      <c r="T89" s="7"/>
      <c r="U89" s="7"/>
      <c r="V89" s="7"/>
      <c r="W89" s="7"/>
      <c r="X89" s="7"/>
      <c r="Y89" s="7"/>
      <c r="Z89" s="7"/>
      <c r="AA89" s="7"/>
      <c r="AB89" s="7"/>
      <c r="AC89" s="7"/>
      <c r="AD89" s="7"/>
      <c r="AE89" s="7"/>
      <c r="AF89" s="7"/>
      <c r="AG89" s="7"/>
      <c r="AH89" s="7"/>
    </row>
    <row r="90" spans="1:34" s="4" customFormat="1" ht="60" customHeight="1">
      <c r="A90" s="207">
        <v>128</v>
      </c>
      <c r="B90" s="28" t="s">
        <v>993</v>
      </c>
      <c r="C90" s="5" t="s">
        <v>1021</v>
      </c>
      <c r="D90" s="8" t="s">
        <v>1022</v>
      </c>
      <c r="E90" s="5">
        <v>28</v>
      </c>
      <c r="F90" s="5"/>
      <c r="G90" s="6"/>
      <c r="H90" s="6"/>
      <c r="I90" s="5"/>
      <c r="J90" s="38">
        <v>40777</v>
      </c>
      <c r="K90" s="5"/>
      <c r="L90" s="113" t="s">
        <v>1023</v>
      </c>
      <c r="M90" s="5"/>
      <c r="N90" s="5" t="s">
        <v>19</v>
      </c>
      <c r="O90" s="291" t="s">
        <v>2308</v>
      </c>
      <c r="P90" s="5"/>
      <c r="Q90" s="5" t="s">
        <v>2309</v>
      </c>
      <c r="R90" s="5"/>
      <c r="S90" s="7"/>
      <c r="T90" s="7"/>
      <c r="U90" s="7"/>
      <c r="V90" s="7"/>
      <c r="W90" s="7"/>
      <c r="X90" s="7"/>
      <c r="Y90" s="7"/>
      <c r="Z90" s="7"/>
      <c r="AA90" s="7"/>
      <c r="AB90" s="7"/>
      <c r="AC90" s="7"/>
      <c r="AD90" s="7"/>
      <c r="AE90" s="7"/>
      <c r="AF90" s="7"/>
      <c r="AG90" s="7"/>
      <c r="AH90" s="7"/>
    </row>
    <row r="91" spans="1:34" s="4" customFormat="1" ht="42.75" customHeight="1">
      <c r="A91" s="206">
        <v>129</v>
      </c>
      <c r="B91" s="28" t="s">
        <v>993</v>
      </c>
      <c r="C91" s="5" t="s">
        <v>1024</v>
      </c>
      <c r="D91" s="8" t="s">
        <v>1025</v>
      </c>
      <c r="E91" s="5">
        <v>19</v>
      </c>
      <c r="F91" s="5"/>
      <c r="G91" s="6"/>
      <c r="H91" s="6"/>
      <c r="I91" s="5"/>
      <c r="J91" s="38">
        <v>40903</v>
      </c>
      <c r="K91" s="5"/>
      <c r="L91" s="113" t="s">
        <v>1026</v>
      </c>
      <c r="M91" s="5"/>
      <c r="N91" s="5" t="s">
        <v>19</v>
      </c>
      <c r="O91" s="291" t="s">
        <v>2308</v>
      </c>
      <c r="P91" s="5"/>
      <c r="Q91" s="5" t="s">
        <v>2309</v>
      </c>
      <c r="R91" s="5"/>
      <c r="S91" s="7"/>
      <c r="T91" s="7"/>
      <c r="U91" s="7"/>
      <c r="V91" s="7"/>
      <c r="W91" s="7"/>
      <c r="X91" s="7"/>
      <c r="Y91" s="7"/>
      <c r="Z91" s="7"/>
      <c r="AA91" s="7"/>
      <c r="AB91" s="7"/>
      <c r="AC91" s="7"/>
      <c r="AD91" s="7"/>
      <c r="AE91" s="7"/>
      <c r="AF91" s="7"/>
      <c r="AG91" s="7"/>
      <c r="AH91" s="7"/>
    </row>
    <row r="92" spans="1:34" s="4" customFormat="1" ht="46.5" customHeight="1">
      <c r="A92" s="207">
        <v>130</v>
      </c>
      <c r="B92" s="28" t="s">
        <v>993</v>
      </c>
      <c r="C92" s="5" t="s">
        <v>1027</v>
      </c>
      <c r="D92" s="8" t="s">
        <v>1028</v>
      </c>
      <c r="E92" s="5">
        <v>2</v>
      </c>
      <c r="F92" s="5"/>
      <c r="G92" s="6"/>
      <c r="H92" s="6"/>
      <c r="I92" s="5"/>
      <c r="J92" s="38">
        <v>40946</v>
      </c>
      <c r="K92" s="5"/>
      <c r="L92" s="113" t="s">
        <v>1032</v>
      </c>
      <c r="M92" s="5"/>
      <c r="N92" s="5" t="s">
        <v>19</v>
      </c>
      <c r="O92" s="291" t="s">
        <v>2308</v>
      </c>
      <c r="P92" s="5"/>
      <c r="Q92" s="5" t="s">
        <v>2309</v>
      </c>
      <c r="R92" s="5"/>
      <c r="S92" s="7"/>
      <c r="T92" s="7"/>
      <c r="U92" s="7"/>
      <c r="V92" s="7"/>
      <c r="W92" s="7"/>
      <c r="X92" s="7"/>
      <c r="Y92" s="7"/>
      <c r="Z92" s="7"/>
      <c r="AA92" s="7"/>
      <c r="AB92" s="7"/>
      <c r="AC92" s="7"/>
      <c r="AD92" s="7"/>
      <c r="AE92" s="7"/>
      <c r="AF92" s="7"/>
      <c r="AG92" s="7"/>
      <c r="AH92" s="7"/>
    </row>
    <row r="93" spans="1:34" s="4" customFormat="1" ht="60" customHeight="1">
      <c r="A93" s="206">
        <v>131</v>
      </c>
      <c r="B93" s="28" t="s">
        <v>993</v>
      </c>
      <c r="C93" s="5" t="s">
        <v>1029</v>
      </c>
      <c r="D93" s="8" t="s">
        <v>1030</v>
      </c>
      <c r="E93" s="5">
        <v>20</v>
      </c>
      <c r="F93" s="5"/>
      <c r="G93" s="6"/>
      <c r="H93" s="6"/>
      <c r="I93" s="5"/>
      <c r="J93" s="38">
        <v>40903</v>
      </c>
      <c r="K93" s="5"/>
      <c r="L93" s="113" t="s">
        <v>1031</v>
      </c>
      <c r="M93" s="5"/>
      <c r="N93" s="5" t="s">
        <v>19</v>
      </c>
      <c r="O93" s="291" t="s">
        <v>2308</v>
      </c>
      <c r="P93" s="5"/>
      <c r="Q93" s="5" t="s">
        <v>2309</v>
      </c>
      <c r="R93" s="5"/>
      <c r="S93" s="7"/>
      <c r="T93" s="7"/>
      <c r="U93" s="7"/>
      <c r="V93" s="7"/>
      <c r="W93" s="7"/>
      <c r="X93" s="7"/>
      <c r="Y93" s="7"/>
      <c r="Z93" s="7"/>
      <c r="AA93" s="7"/>
      <c r="AB93" s="7"/>
      <c r="AC93" s="7"/>
      <c r="AD93" s="7"/>
      <c r="AE93" s="7"/>
      <c r="AF93" s="7"/>
      <c r="AG93" s="7"/>
      <c r="AH93" s="7"/>
    </row>
    <row r="94" spans="1:34" s="4" customFormat="1" ht="45.75" customHeight="1">
      <c r="A94" s="207">
        <v>132</v>
      </c>
      <c r="B94" s="28" t="s">
        <v>993</v>
      </c>
      <c r="C94" s="5" t="s">
        <v>1033</v>
      </c>
      <c r="D94" s="8" t="s">
        <v>1034</v>
      </c>
      <c r="E94" s="5">
        <v>19</v>
      </c>
      <c r="F94" s="5"/>
      <c r="G94" s="6"/>
      <c r="H94" s="6"/>
      <c r="I94" s="5"/>
      <c r="J94" s="38">
        <v>40774</v>
      </c>
      <c r="K94" s="5"/>
      <c r="L94" s="113" t="s">
        <v>1035</v>
      </c>
      <c r="M94" s="5"/>
      <c r="N94" s="5" t="s">
        <v>19</v>
      </c>
      <c r="O94" s="291" t="s">
        <v>2308</v>
      </c>
      <c r="P94" s="5"/>
      <c r="Q94" s="5" t="s">
        <v>2309</v>
      </c>
      <c r="R94" s="5"/>
      <c r="S94" s="7"/>
      <c r="T94" s="7"/>
      <c r="U94" s="7"/>
      <c r="V94" s="7"/>
      <c r="W94" s="7"/>
      <c r="X94" s="7"/>
      <c r="Y94" s="7"/>
      <c r="Z94" s="7"/>
      <c r="AA94" s="7"/>
      <c r="AB94" s="7"/>
      <c r="AC94" s="7"/>
      <c r="AD94" s="7"/>
      <c r="AE94" s="7"/>
      <c r="AF94" s="7"/>
      <c r="AG94" s="7"/>
      <c r="AH94" s="7"/>
    </row>
    <row r="95" spans="1:34" s="4" customFormat="1" ht="51.75" customHeight="1">
      <c r="A95" s="206">
        <v>133</v>
      </c>
      <c r="B95" s="28" t="s">
        <v>993</v>
      </c>
      <c r="C95" s="5" t="s">
        <v>1036</v>
      </c>
      <c r="D95" s="8" t="s">
        <v>1037</v>
      </c>
      <c r="E95" s="5">
        <v>25</v>
      </c>
      <c r="F95" s="5"/>
      <c r="G95" s="6"/>
      <c r="H95" s="6"/>
      <c r="I95" s="5"/>
      <c r="J95" s="38">
        <v>40980</v>
      </c>
      <c r="K95" s="5"/>
      <c r="L95" s="113" t="s">
        <v>1038</v>
      </c>
      <c r="M95" s="5"/>
      <c r="N95" s="5" t="s">
        <v>19</v>
      </c>
      <c r="O95" s="291" t="s">
        <v>2308</v>
      </c>
      <c r="P95" s="5"/>
      <c r="Q95" s="5" t="s">
        <v>2309</v>
      </c>
      <c r="R95" s="5"/>
      <c r="S95" s="7"/>
      <c r="T95" s="7"/>
      <c r="U95" s="7"/>
      <c r="V95" s="7"/>
      <c r="W95" s="7"/>
      <c r="X95" s="7"/>
      <c r="Y95" s="7"/>
      <c r="Z95" s="7"/>
      <c r="AA95" s="7"/>
      <c r="AB95" s="7"/>
      <c r="AC95" s="7"/>
      <c r="AD95" s="7"/>
      <c r="AE95" s="7"/>
      <c r="AF95" s="7"/>
      <c r="AG95" s="7"/>
      <c r="AH95" s="7"/>
    </row>
    <row r="96" spans="1:34" s="4" customFormat="1" ht="60" customHeight="1">
      <c r="A96" s="207">
        <v>134</v>
      </c>
      <c r="B96" s="28" t="s">
        <v>993</v>
      </c>
      <c r="C96" s="5" t="s">
        <v>1039</v>
      </c>
      <c r="D96" s="8" t="s">
        <v>1040</v>
      </c>
      <c r="E96" s="5">
        <v>21</v>
      </c>
      <c r="F96" s="5"/>
      <c r="G96" s="6"/>
      <c r="H96" s="6"/>
      <c r="I96" s="5"/>
      <c r="J96" s="38">
        <v>40946</v>
      </c>
      <c r="K96" s="5"/>
      <c r="L96" s="113" t="s">
        <v>1041</v>
      </c>
      <c r="M96" s="5"/>
      <c r="N96" s="5" t="s">
        <v>19</v>
      </c>
      <c r="O96" s="291" t="s">
        <v>2308</v>
      </c>
      <c r="P96" s="5"/>
      <c r="Q96" s="5" t="s">
        <v>2309</v>
      </c>
      <c r="R96" s="5"/>
      <c r="S96" s="7"/>
      <c r="T96" s="7"/>
      <c r="U96" s="7"/>
      <c r="V96" s="7"/>
      <c r="W96" s="7"/>
      <c r="X96" s="7"/>
      <c r="Y96" s="7"/>
      <c r="Z96" s="7"/>
      <c r="AA96" s="7"/>
      <c r="AB96" s="7"/>
      <c r="AC96" s="7"/>
      <c r="AD96" s="7"/>
      <c r="AE96" s="7"/>
      <c r="AF96" s="7"/>
      <c r="AG96" s="7"/>
      <c r="AH96" s="7"/>
    </row>
    <row r="97" spans="1:34" s="4" customFormat="1" ht="46.5" customHeight="1">
      <c r="A97" s="206">
        <v>135</v>
      </c>
      <c r="B97" s="28" t="s">
        <v>993</v>
      </c>
      <c r="C97" s="5" t="s">
        <v>1042</v>
      </c>
      <c r="D97" s="8" t="s">
        <v>1043</v>
      </c>
      <c r="E97" s="5">
        <v>22</v>
      </c>
      <c r="F97" s="5"/>
      <c r="G97" s="6"/>
      <c r="H97" s="6"/>
      <c r="I97" s="5"/>
      <c r="J97" s="38">
        <v>40774</v>
      </c>
      <c r="K97" s="5"/>
      <c r="L97" s="113" t="s">
        <v>1047</v>
      </c>
      <c r="M97" s="5"/>
      <c r="N97" s="5" t="s">
        <v>19</v>
      </c>
      <c r="O97" s="291" t="s">
        <v>2308</v>
      </c>
      <c r="P97" s="5"/>
      <c r="Q97" s="5" t="s">
        <v>2309</v>
      </c>
      <c r="R97" s="5"/>
      <c r="S97" s="7"/>
      <c r="T97" s="7"/>
      <c r="U97" s="7"/>
      <c r="V97" s="7"/>
      <c r="W97" s="7"/>
      <c r="X97" s="7"/>
      <c r="Y97" s="7"/>
      <c r="Z97" s="7"/>
      <c r="AA97" s="7"/>
      <c r="AB97" s="7"/>
      <c r="AC97" s="7"/>
      <c r="AD97" s="7"/>
      <c r="AE97" s="7"/>
      <c r="AF97" s="7"/>
      <c r="AG97" s="7"/>
      <c r="AH97" s="7"/>
    </row>
    <row r="98" spans="1:34" s="4" customFormat="1" ht="49.5" customHeight="1">
      <c r="A98" s="207">
        <v>136</v>
      </c>
      <c r="B98" s="28" t="s">
        <v>993</v>
      </c>
      <c r="C98" s="5" t="s">
        <v>1044</v>
      </c>
      <c r="D98" s="8" t="s">
        <v>1045</v>
      </c>
      <c r="E98" s="5">
        <v>25</v>
      </c>
      <c r="F98" s="5"/>
      <c r="G98" s="6"/>
      <c r="H98" s="6"/>
      <c r="I98" s="5"/>
      <c r="J98" s="38">
        <v>40903</v>
      </c>
      <c r="K98" s="5"/>
      <c r="L98" s="113" t="s">
        <v>1046</v>
      </c>
      <c r="M98" s="5"/>
      <c r="N98" s="5" t="s">
        <v>19</v>
      </c>
      <c r="O98" s="291" t="s">
        <v>2308</v>
      </c>
      <c r="P98" s="5"/>
      <c r="Q98" s="5" t="s">
        <v>2309</v>
      </c>
      <c r="R98" s="5"/>
      <c r="S98" s="7"/>
      <c r="T98" s="7"/>
      <c r="U98" s="7"/>
      <c r="V98" s="7"/>
      <c r="W98" s="7"/>
      <c r="X98" s="7"/>
      <c r="Y98" s="7"/>
      <c r="Z98" s="7"/>
      <c r="AA98" s="7"/>
      <c r="AB98" s="7"/>
      <c r="AC98" s="7"/>
      <c r="AD98" s="7"/>
      <c r="AE98" s="7"/>
      <c r="AF98" s="7"/>
      <c r="AG98" s="7"/>
      <c r="AH98" s="7"/>
    </row>
    <row r="99" spans="1:34" s="4" customFormat="1" ht="60" customHeight="1">
      <c r="A99" s="206">
        <v>137</v>
      </c>
      <c r="B99" s="28" t="s">
        <v>993</v>
      </c>
      <c r="C99" s="5" t="s">
        <v>1048</v>
      </c>
      <c r="D99" s="8" t="s">
        <v>1049</v>
      </c>
      <c r="E99" s="5">
        <v>28</v>
      </c>
      <c r="F99" s="5"/>
      <c r="G99" s="6"/>
      <c r="H99" s="6"/>
      <c r="I99" s="5"/>
      <c r="J99" s="38">
        <v>40777</v>
      </c>
      <c r="K99" s="5"/>
      <c r="L99" s="113" t="s">
        <v>1050</v>
      </c>
      <c r="M99" s="5"/>
      <c r="N99" s="5" t="s">
        <v>19</v>
      </c>
      <c r="O99" s="291" t="s">
        <v>2308</v>
      </c>
      <c r="P99" s="5"/>
      <c r="Q99" s="5" t="s">
        <v>2309</v>
      </c>
      <c r="R99" s="5"/>
      <c r="S99" s="7"/>
      <c r="T99" s="7"/>
      <c r="U99" s="7"/>
      <c r="V99" s="7"/>
      <c r="W99" s="7"/>
      <c r="X99" s="7"/>
      <c r="Y99" s="7"/>
      <c r="Z99" s="7"/>
      <c r="AA99" s="7"/>
      <c r="AB99" s="7"/>
      <c r="AC99" s="7"/>
      <c r="AD99" s="7"/>
      <c r="AE99" s="7"/>
      <c r="AF99" s="7"/>
      <c r="AG99" s="7"/>
      <c r="AH99" s="7"/>
    </row>
    <row r="100" spans="1:34" s="4" customFormat="1" ht="48.75" customHeight="1">
      <c r="A100" s="207">
        <v>138</v>
      </c>
      <c r="B100" s="28" t="s">
        <v>993</v>
      </c>
      <c r="C100" s="5" t="s">
        <v>1051</v>
      </c>
      <c r="D100" s="8" t="s">
        <v>1052</v>
      </c>
      <c r="E100" s="5">
        <v>25</v>
      </c>
      <c r="F100" s="5"/>
      <c r="G100" s="6"/>
      <c r="H100" s="6"/>
      <c r="I100" s="5"/>
      <c r="J100" s="38">
        <v>40980</v>
      </c>
      <c r="K100" s="5"/>
      <c r="L100" s="113" t="s">
        <v>1053</v>
      </c>
      <c r="M100" s="5"/>
      <c r="N100" s="5" t="s">
        <v>19</v>
      </c>
      <c r="O100" s="291" t="s">
        <v>2308</v>
      </c>
      <c r="P100" s="5"/>
      <c r="Q100" s="5" t="s">
        <v>2309</v>
      </c>
      <c r="R100" s="5"/>
      <c r="S100" s="7"/>
      <c r="T100" s="7"/>
      <c r="U100" s="7"/>
      <c r="V100" s="7"/>
      <c r="W100" s="7"/>
      <c r="X100" s="7"/>
      <c r="Y100" s="7"/>
      <c r="Z100" s="7"/>
      <c r="AA100" s="7"/>
      <c r="AB100" s="7"/>
      <c r="AC100" s="7"/>
      <c r="AD100" s="7"/>
      <c r="AE100" s="7"/>
      <c r="AF100" s="7"/>
      <c r="AG100" s="7"/>
      <c r="AH100" s="7"/>
    </row>
    <row r="101" spans="1:34" s="4" customFormat="1" ht="48.75" customHeight="1">
      <c r="A101" s="206">
        <v>139</v>
      </c>
      <c r="B101" s="28" t="s">
        <v>993</v>
      </c>
      <c r="C101" s="5" t="s">
        <v>1054</v>
      </c>
      <c r="D101" s="8" t="s">
        <v>1055</v>
      </c>
      <c r="E101" s="5">
        <v>21</v>
      </c>
      <c r="F101" s="5"/>
      <c r="G101" s="6"/>
      <c r="H101" s="6"/>
      <c r="I101" s="5"/>
      <c r="J101" s="38">
        <v>40903</v>
      </c>
      <c r="K101" s="5"/>
      <c r="L101" s="113" t="s">
        <v>1056</v>
      </c>
      <c r="M101" s="5"/>
      <c r="N101" s="5" t="s">
        <v>19</v>
      </c>
      <c r="O101" s="291" t="s">
        <v>2308</v>
      </c>
      <c r="P101" s="5"/>
      <c r="Q101" s="5" t="s">
        <v>2309</v>
      </c>
      <c r="R101" s="5"/>
      <c r="S101" s="7"/>
      <c r="T101" s="7"/>
      <c r="U101" s="7"/>
      <c r="V101" s="7"/>
      <c r="W101" s="7"/>
      <c r="X101" s="7"/>
      <c r="Y101" s="7"/>
      <c r="Z101" s="7"/>
      <c r="AA101" s="7"/>
      <c r="AB101" s="7"/>
      <c r="AC101" s="7"/>
      <c r="AD101" s="7"/>
      <c r="AE101" s="7"/>
      <c r="AF101" s="7"/>
      <c r="AG101" s="7"/>
      <c r="AH101" s="7"/>
    </row>
    <row r="102" spans="1:34" s="4" customFormat="1" ht="50.25" customHeight="1">
      <c r="A102" s="207">
        <v>140</v>
      </c>
      <c r="B102" s="28" t="s">
        <v>993</v>
      </c>
      <c r="C102" s="5" t="s">
        <v>1057</v>
      </c>
      <c r="D102" s="8" t="s">
        <v>1058</v>
      </c>
      <c r="E102" s="5">
        <v>24</v>
      </c>
      <c r="F102" s="5"/>
      <c r="G102" s="6"/>
      <c r="H102" s="6"/>
      <c r="I102" s="5"/>
      <c r="J102" s="38">
        <v>40903</v>
      </c>
      <c r="K102" s="5"/>
      <c r="L102" s="113" t="s">
        <v>1061</v>
      </c>
      <c r="M102" s="5"/>
      <c r="N102" s="5" t="s">
        <v>19</v>
      </c>
      <c r="O102" s="291" t="s">
        <v>2308</v>
      </c>
      <c r="P102" s="5"/>
      <c r="Q102" s="5" t="s">
        <v>2309</v>
      </c>
      <c r="R102" s="5"/>
      <c r="S102" s="7"/>
      <c r="T102" s="7"/>
      <c r="U102" s="7"/>
      <c r="V102" s="7"/>
      <c r="W102" s="7"/>
      <c r="X102" s="7"/>
      <c r="Y102" s="7"/>
      <c r="Z102" s="7"/>
      <c r="AA102" s="7"/>
      <c r="AB102" s="7"/>
      <c r="AC102" s="7"/>
      <c r="AD102" s="7"/>
      <c r="AE102" s="7"/>
      <c r="AF102" s="7"/>
      <c r="AG102" s="7"/>
      <c r="AH102" s="7"/>
    </row>
    <row r="103" spans="1:34" s="4" customFormat="1" ht="48" customHeight="1">
      <c r="A103" s="206">
        <v>141</v>
      </c>
      <c r="B103" s="28" t="s">
        <v>993</v>
      </c>
      <c r="C103" s="5" t="s">
        <v>1059</v>
      </c>
      <c r="D103" s="8" t="s">
        <v>1060</v>
      </c>
      <c r="E103" s="5">
        <v>1</v>
      </c>
      <c r="F103" s="5"/>
      <c r="G103" s="6"/>
      <c r="H103" s="6"/>
      <c r="I103" s="5"/>
      <c r="J103" s="38">
        <v>41006</v>
      </c>
      <c r="K103" s="5"/>
      <c r="L103" s="113" t="s">
        <v>1062</v>
      </c>
      <c r="M103" s="5"/>
      <c r="N103" s="5" t="s">
        <v>19</v>
      </c>
      <c r="O103" s="291" t="s">
        <v>2308</v>
      </c>
      <c r="P103" s="5"/>
      <c r="Q103" s="5" t="s">
        <v>2309</v>
      </c>
      <c r="R103" s="5"/>
      <c r="S103" s="7"/>
      <c r="T103" s="7"/>
      <c r="U103" s="7"/>
      <c r="V103" s="7"/>
      <c r="W103" s="7"/>
      <c r="X103" s="7"/>
      <c r="Y103" s="7"/>
      <c r="Z103" s="7"/>
      <c r="AA103" s="7"/>
      <c r="AB103" s="7"/>
      <c r="AC103" s="7"/>
      <c r="AD103" s="7"/>
      <c r="AE103" s="7"/>
      <c r="AF103" s="7"/>
      <c r="AG103" s="7"/>
      <c r="AH103" s="7"/>
    </row>
    <row r="104" spans="1:34" s="4" customFormat="1" ht="50.25" customHeight="1">
      <c r="A104" s="207">
        <v>142</v>
      </c>
      <c r="B104" s="28" t="s">
        <v>993</v>
      </c>
      <c r="C104" s="5" t="s">
        <v>1063</v>
      </c>
      <c r="D104" s="8" t="s">
        <v>1064</v>
      </c>
      <c r="E104" s="5">
        <v>25</v>
      </c>
      <c r="F104" s="5"/>
      <c r="G104" s="6"/>
      <c r="H104" s="6"/>
      <c r="I104" s="5"/>
      <c r="J104" s="38">
        <v>40903</v>
      </c>
      <c r="K104" s="5"/>
      <c r="L104" s="113" t="s">
        <v>1065</v>
      </c>
      <c r="M104" s="5"/>
      <c r="N104" s="5" t="s">
        <v>19</v>
      </c>
      <c r="O104" s="291" t="s">
        <v>2308</v>
      </c>
      <c r="P104" s="5"/>
      <c r="Q104" s="5" t="s">
        <v>2309</v>
      </c>
      <c r="R104" s="5"/>
      <c r="S104" s="7"/>
      <c r="T104" s="7"/>
      <c r="U104" s="7"/>
      <c r="V104" s="7"/>
      <c r="W104" s="7"/>
      <c r="X104" s="7"/>
      <c r="Y104" s="7"/>
      <c r="Z104" s="7"/>
      <c r="AA104" s="7"/>
      <c r="AB104" s="7"/>
      <c r="AC104" s="7"/>
      <c r="AD104" s="7"/>
      <c r="AE104" s="7"/>
      <c r="AF104" s="7"/>
      <c r="AG104" s="7"/>
      <c r="AH104" s="7"/>
    </row>
    <row r="105" spans="1:34" s="4" customFormat="1" ht="48" customHeight="1">
      <c r="A105" s="206">
        <v>143</v>
      </c>
      <c r="B105" s="28" t="s">
        <v>993</v>
      </c>
      <c r="C105" s="5" t="s">
        <v>1066</v>
      </c>
      <c r="D105" s="8" t="s">
        <v>1067</v>
      </c>
      <c r="E105" s="5">
        <v>25</v>
      </c>
      <c r="F105" s="5"/>
      <c r="G105" s="6"/>
      <c r="H105" s="6"/>
      <c r="I105" s="5"/>
      <c r="J105" s="38">
        <v>40903</v>
      </c>
      <c r="K105" s="5"/>
      <c r="L105" s="113" t="s">
        <v>1068</v>
      </c>
      <c r="M105" s="5"/>
      <c r="N105" s="5" t="s">
        <v>19</v>
      </c>
      <c r="O105" s="291" t="s">
        <v>2308</v>
      </c>
      <c r="P105" s="5"/>
      <c r="Q105" s="5" t="s">
        <v>2309</v>
      </c>
      <c r="R105" s="5"/>
      <c r="S105" s="7"/>
      <c r="T105" s="7"/>
      <c r="U105" s="7"/>
      <c r="V105" s="7"/>
      <c r="W105" s="7"/>
      <c r="X105" s="7"/>
      <c r="Y105" s="7"/>
      <c r="Z105" s="7"/>
      <c r="AA105" s="7"/>
      <c r="AB105" s="7"/>
      <c r="AC105" s="7"/>
      <c r="AD105" s="7"/>
      <c r="AE105" s="7"/>
      <c r="AF105" s="7"/>
      <c r="AG105" s="7"/>
      <c r="AH105" s="7"/>
    </row>
    <row r="106" spans="1:34" s="4" customFormat="1" ht="60" customHeight="1">
      <c r="A106" s="207">
        <v>144</v>
      </c>
      <c r="B106" s="28" t="s">
        <v>993</v>
      </c>
      <c r="C106" s="5" t="s">
        <v>1069</v>
      </c>
      <c r="D106" s="8" t="s">
        <v>1070</v>
      </c>
      <c r="E106" s="5">
        <v>24</v>
      </c>
      <c r="F106" s="5"/>
      <c r="G106" s="6"/>
      <c r="H106" s="6"/>
      <c r="I106" s="5"/>
      <c r="J106" s="38">
        <v>40980</v>
      </c>
      <c r="K106" s="5"/>
      <c r="L106" s="113" t="s">
        <v>1071</v>
      </c>
      <c r="M106" s="5"/>
      <c r="N106" s="5" t="s">
        <v>19</v>
      </c>
      <c r="O106" s="291" t="s">
        <v>2308</v>
      </c>
      <c r="P106" s="5"/>
      <c r="Q106" s="5" t="s">
        <v>2309</v>
      </c>
      <c r="R106" s="5"/>
      <c r="S106" s="7"/>
      <c r="T106" s="7"/>
      <c r="U106" s="7"/>
      <c r="V106" s="7"/>
      <c r="W106" s="7"/>
      <c r="X106" s="7"/>
      <c r="Y106" s="7"/>
      <c r="Z106" s="7"/>
      <c r="AA106" s="7"/>
      <c r="AB106" s="7"/>
      <c r="AC106" s="7"/>
      <c r="AD106" s="7"/>
      <c r="AE106" s="7"/>
      <c r="AF106" s="7"/>
      <c r="AG106" s="7"/>
      <c r="AH106" s="7"/>
    </row>
    <row r="107" spans="1:34" s="4" customFormat="1" ht="44.25" customHeight="1">
      <c r="A107" s="207">
        <v>200</v>
      </c>
      <c r="B107" s="28" t="s">
        <v>915</v>
      </c>
      <c r="C107" s="321" t="s">
        <v>2426</v>
      </c>
      <c r="D107" s="322" t="s">
        <v>2427</v>
      </c>
      <c r="E107" s="321">
        <v>315</v>
      </c>
      <c r="F107" s="321"/>
      <c r="G107" s="323"/>
      <c r="H107" s="323"/>
      <c r="I107" s="326">
        <v>374919.3</v>
      </c>
      <c r="J107" s="321" t="s">
        <v>2428</v>
      </c>
      <c r="K107" s="321"/>
      <c r="L107" s="324" t="s">
        <v>2429</v>
      </c>
      <c r="M107" s="321"/>
      <c r="N107" s="321"/>
      <c r="O107" s="325"/>
      <c r="P107" s="321"/>
      <c r="Q107" s="321"/>
      <c r="R107" s="321"/>
      <c r="S107" s="7"/>
      <c r="T107" s="7"/>
      <c r="U107" s="7"/>
      <c r="V107" s="7"/>
      <c r="W107" s="7"/>
      <c r="X107" s="7"/>
      <c r="Y107" s="7"/>
      <c r="Z107" s="7"/>
      <c r="AA107" s="7"/>
      <c r="AB107" s="7"/>
      <c r="AC107" s="7"/>
      <c r="AD107" s="7"/>
      <c r="AE107" s="7"/>
      <c r="AF107" s="7"/>
      <c r="AG107" s="7"/>
      <c r="AH107" s="7"/>
    </row>
    <row r="108" spans="1:34" s="4" customFormat="1" ht="44.25" customHeight="1">
      <c r="A108" s="206">
        <v>201</v>
      </c>
      <c r="B108" s="28" t="s">
        <v>915</v>
      </c>
      <c r="C108" s="321" t="s">
        <v>2430</v>
      </c>
      <c r="D108" s="322" t="s">
        <v>2431</v>
      </c>
      <c r="E108" s="321">
        <v>747</v>
      </c>
      <c r="F108" s="321"/>
      <c r="G108" s="323"/>
      <c r="H108" s="323"/>
      <c r="I108" s="326">
        <v>959685.84</v>
      </c>
      <c r="J108" s="330">
        <v>43147</v>
      </c>
      <c r="K108" s="321"/>
      <c r="L108" s="324" t="s">
        <v>2490</v>
      </c>
      <c r="M108" s="321"/>
      <c r="N108" s="321"/>
      <c r="O108" s="325"/>
      <c r="P108" s="321"/>
      <c r="Q108" s="321"/>
      <c r="R108" s="321"/>
      <c r="S108" s="7"/>
      <c r="T108" s="7"/>
      <c r="U108" s="7"/>
      <c r="V108" s="7"/>
      <c r="W108" s="7"/>
      <c r="X108" s="7"/>
      <c r="Y108" s="7"/>
      <c r="Z108" s="7"/>
      <c r="AA108" s="7"/>
      <c r="AB108" s="7"/>
      <c r="AC108" s="7"/>
      <c r="AD108" s="7"/>
      <c r="AE108" s="7"/>
      <c r="AF108" s="7"/>
      <c r="AG108" s="7"/>
      <c r="AH108" s="7"/>
    </row>
    <row r="109" spans="1:34" s="4" customFormat="1" ht="44.25" customHeight="1">
      <c r="A109" s="207">
        <v>202</v>
      </c>
      <c r="B109" s="28" t="s">
        <v>915</v>
      </c>
      <c r="C109" s="321" t="s">
        <v>2475</v>
      </c>
      <c r="D109" s="322" t="s">
        <v>2476</v>
      </c>
      <c r="E109" s="321">
        <v>749</v>
      </c>
      <c r="F109" s="321"/>
      <c r="G109" s="323"/>
      <c r="H109" s="323"/>
      <c r="I109" s="326">
        <v>985968.62</v>
      </c>
      <c r="J109" s="321" t="s">
        <v>2488</v>
      </c>
      <c r="K109" s="321"/>
      <c r="L109" s="324" t="s">
        <v>2487</v>
      </c>
      <c r="M109" s="321"/>
      <c r="N109" s="321"/>
      <c r="O109" s="325"/>
      <c r="P109" s="321"/>
      <c r="Q109" s="321"/>
      <c r="R109" s="321"/>
      <c r="S109" s="7"/>
      <c r="T109" s="7"/>
      <c r="U109" s="7"/>
      <c r="V109" s="7"/>
      <c r="W109" s="7"/>
      <c r="X109" s="7"/>
      <c r="Y109" s="7"/>
      <c r="Z109" s="7"/>
      <c r="AA109" s="7"/>
      <c r="AB109" s="7"/>
      <c r="AC109" s="7"/>
      <c r="AD109" s="7"/>
      <c r="AE109" s="7"/>
      <c r="AF109" s="7"/>
      <c r="AG109" s="7"/>
      <c r="AH109" s="7"/>
    </row>
    <row r="110" spans="1:34" s="4" customFormat="1" ht="44.25" customHeight="1">
      <c r="A110" s="206">
        <v>203</v>
      </c>
      <c r="B110" s="28" t="s">
        <v>915</v>
      </c>
      <c r="C110" s="321" t="s">
        <v>2433</v>
      </c>
      <c r="D110" s="322" t="s">
        <v>2432</v>
      </c>
      <c r="E110" s="321">
        <v>281</v>
      </c>
      <c r="F110" s="321"/>
      <c r="G110" s="323"/>
      <c r="H110" s="323"/>
      <c r="I110" s="326">
        <v>370040.47</v>
      </c>
      <c r="J110" s="330">
        <v>43147</v>
      </c>
      <c r="K110" s="321"/>
      <c r="L110" s="324" t="s">
        <v>2489</v>
      </c>
      <c r="M110" s="321"/>
      <c r="N110" s="321"/>
      <c r="O110" s="325"/>
      <c r="P110" s="321"/>
      <c r="Q110" s="321"/>
      <c r="R110" s="321"/>
      <c r="S110" s="7"/>
      <c r="T110" s="7"/>
      <c r="U110" s="7"/>
      <c r="V110" s="7"/>
      <c r="W110" s="7"/>
      <c r="X110" s="7"/>
      <c r="Y110" s="7"/>
      <c r="Z110" s="7"/>
      <c r="AA110" s="7"/>
      <c r="AB110" s="7"/>
      <c r="AC110" s="7"/>
      <c r="AD110" s="7"/>
      <c r="AE110" s="7"/>
      <c r="AF110" s="7"/>
      <c r="AG110" s="7"/>
      <c r="AH110" s="7"/>
    </row>
    <row r="111" spans="1:34" s="4" customFormat="1" ht="74.25" customHeight="1">
      <c r="A111" s="207">
        <v>208</v>
      </c>
      <c r="B111" s="34" t="s">
        <v>133</v>
      </c>
      <c r="C111" s="8" t="s">
        <v>553</v>
      </c>
      <c r="D111" s="16" t="s">
        <v>2193</v>
      </c>
      <c r="E111" s="30">
        <v>57</v>
      </c>
      <c r="F111" s="30">
        <v>1981</v>
      </c>
      <c r="G111" s="5"/>
      <c r="H111" s="6"/>
      <c r="I111" s="30">
        <v>1080247.47</v>
      </c>
      <c r="J111" s="5" t="s">
        <v>63</v>
      </c>
      <c r="K111" s="5" t="s">
        <v>397</v>
      </c>
      <c r="L111" s="135" t="s">
        <v>2192</v>
      </c>
      <c r="M111" s="5" t="s">
        <v>397</v>
      </c>
      <c r="N111" s="5" t="s">
        <v>19</v>
      </c>
      <c r="O111" s="5"/>
      <c r="P111" s="5"/>
      <c r="Q111" s="5"/>
      <c r="R111" s="5"/>
      <c r="S111" s="7"/>
      <c r="T111" s="7"/>
      <c r="U111" s="7"/>
      <c r="V111" s="7"/>
      <c r="W111" s="7"/>
      <c r="X111" s="7"/>
      <c r="Y111" s="7"/>
      <c r="Z111" s="7"/>
      <c r="AA111" s="7"/>
      <c r="AB111" s="7"/>
      <c r="AC111" s="7"/>
      <c r="AD111" s="7"/>
      <c r="AE111" s="7"/>
      <c r="AF111" s="7"/>
      <c r="AG111" s="7"/>
      <c r="AH111" s="7"/>
    </row>
    <row r="112" spans="1:34" s="7" customFormat="1" ht="84.75" customHeight="1">
      <c r="A112" s="206">
        <v>211</v>
      </c>
      <c r="B112" s="34" t="s">
        <v>133</v>
      </c>
      <c r="C112" s="8" t="s">
        <v>594</v>
      </c>
      <c r="D112" s="16" t="s">
        <v>2195</v>
      </c>
      <c r="E112" s="30">
        <v>29.6</v>
      </c>
      <c r="F112" s="30">
        <v>1987</v>
      </c>
      <c r="G112" s="5">
        <v>45631.73</v>
      </c>
      <c r="H112" s="6">
        <v>10177.780000000001</v>
      </c>
      <c r="I112" s="29">
        <v>952268.12</v>
      </c>
      <c r="J112" s="5" t="s">
        <v>63</v>
      </c>
      <c r="K112" s="5" t="s">
        <v>397</v>
      </c>
      <c r="L112" s="135" t="s">
        <v>2196</v>
      </c>
      <c r="M112" s="5" t="s">
        <v>397</v>
      </c>
      <c r="N112" s="5" t="s">
        <v>19</v>
      </c>
      <c r="O112" s="5"/>
      <c r="P112" s="5"/>
      <c r="Q112" s="5"/>
      <c r="R112" s="5"/>
    </row>
    <row r="113" spans="1:34" s="4" customFormat="1" ht="81" customHeight="1">
      <c r="A113" s="207">
        <v>214</v>
      </c>
      <c r="B113" s="34" t="s">
        <v>133</v>
      </c>
      <c r="C113" s="8" t="s">
        <v>599</v>
      </c>
      <c r="D113" s="16" t="s">
        <v>2199</v>
      </c>
      <c r="E113" s="5">
        <v>46.6</v>
      </c>
      <c r="F113" s="5">
        <v>1983</v>
      </c>
      <c r="G113" s="5"/>
      <c r="H113" s="6"/>
      <c r="I113" s="175">
        <v>913730</v>
      </c>
      <c r="J113" s="5" t="s">
        <v>63</v>
      </c>
      <c r="K113" s="5" t="s">
        <v>397</v>
      </c>
      <c r="L113" s="135" t="s">
        <v>2200</v>
      </c>
      <c r="M113" s="5" t="s">
        <v>397</v>
      </c>
      <c r="N113" s="5" t="s">
        <v>19</v>
      </c>
      <c r="O113" s="5"/>
      <c r="P113" s="5"/>
      <c r="Q113" s="5"/>
      <c r="R113" s="5"/>
      <c r="S113" s="7"/>
      <c r="T113" s="7"/>
      <c r="U113" s="7"/>
      <c r="V113" s="7"/>
      <c r="W113" s="7"/>
      <c r="X113" s="7"/>
      <c r="Y113" s="7"/>
      <c r="Z113" s="7"/>
      <c r="AA113" s="7"/>
      <c r="AB113" s="7"/>
      <c r="AC113" s="7"/>
      <c r="AD113" s="7"/>
      <c r="AE113" s="7"/>
      <c r="AF113" s="7"/>
      <c r="AG113" s="7"/>
      <c r="AH113" s="7"/>
    </row>
    <row r="114" spans="1:34" s="4" customFormat="1" ht="66" customHeight="1">
      <c r="A114" s="206">
        <v>225</v>
      </c>
      <c r="B114" s="16" t="s">
        <v>133</v>
      </c>
      <c r="C114" s="5" t="s">
        <v>562</v>
      </c>
      <c r="D114" s="178" t="s">
        <v>2244</v>
      </c>
      <c r="E114" s="5">
        <v>32.299999999999997</v>
      </c>
      <c r="F114" s="5">
        <v>1984</v>
      </c>
      <c r="G114" s="5"/>
      <c r="H114" s="6"/>
      <c r="I114" s="175">
        <v>631415.9</v>
      </c>
      <c r="J114" s="5" t="s">
        <v>2181</v>
      </c>
      <c r="K114" s="5" t="s">
        <v>397</v>
      </c>
      <c r="L114" s="135" t="s">
        <v>2212</v>
      </c>
      <c r="M114" s="5" t="s">
        <v>397</v>
      </c>
      <c r="N114" s="5" t="s">
        <v>19</v>
      </c>
      <c r="O114" s="7"/>
      <c r="P114" s="18" t="s">
        <v>661</v>
      </c>
      <c r="Q114" s="5"/>
      <c r="R114" s="5"/>
    </row>
    <row r="115" spans="1:34" s="7" customFormat="1" ht="71.25" customHeight="1">
      <c r="A115" s="206">
        <v>235</v>
      </c>
      <c r="B115" s="34" t="s">
        <v>205</v>
      </c>
      <c r="C115" s="5" t="s">
        <v>1801</v>
      </c>
      <c r="D115" s="16" t="s">
        <v>2256</v>
      </c>
      <c r="E115" s="5">
        <v>33.299999999999997</v>
      </c>
      <c r="F115" s="5">
        <v>1975</v>
      </c>
      <c r="G115" s="5">
        <v>50147.31</v>
      </c>
      <c r="H115" s="6">
        <v>18879.98</v>
      </c>
      <c r="I115" s="5"/>
      <c r="J115" s="5" t="s">
        <v>63</v>
      </c>
      <c r="K115" s="5" t="s">
        <v>397</v>
      </c>
      <c r="L115" s="14" t="s">
        <v>350</v>
      </c>
      <c r="M115" s="5" t="s">
        <v>397</v>
      </c>
      <c r="N115" s="5" t="s">
        <v>19</v>
      </c>
      <c r="O115" s="5"/>
      <c r="P115" s="5"/>
      <c r="Q115" s="5"/>
      <c r="R115" s="5"/>
    </row>
    <row r="116" spans="1:34" s="4" customFormat="1" ht="67.5" customHeight="1">
      <c r="A116" s="206">
        <v>247</v>
      </c>
      <c r="B116" s="28" t="s">
        <v>133</v>
      </c>
      <c r="C116" s="5" t="s">
        <v>1233</v>
      </c>
      <c r="D116" s="30" t="s">
        <v>1361</v>
      </c>
      <c r="E116" s="5">
        <v>44.4</v>
      </c>
      <c r="F116" s="5">
        <v>2012</v>
      </c>
      <c r="G116" s="6"/>
      <c r="H116" s="6"/>
      <c r="I116" s="180">
        <v>615912.36</v>
      </c>
      <c r="J116" s="5" t="s">
        <v>1234</v>
      </c>
      <c r="K116" s="5" t="s">
        <v>397</v>
      </c>
      <c r="L116" s="111" t="s">
        <v>1512</v>
      </c>
      <c r="M116" s="5" t="s">
        <v>397</v>
      </c>
      <c r="N116" s="5" t="s">
        <v>19</v>
      </c>
      <c r="O116" s="5" t="s">
        <v>1235</v>
      </c>
      <c r="P116" s="5"/>
      <c r="Q116" s="14" t="s">
        <v>357</v>
      </c>
      <c r="R116" s="5"/>
      <c r="S116" s="7"/>
      <c r="T116" s="7"/>
      <c r="U116" s="7"/>
      <c r="V116" s="7"/>
      <c r="W116" s="7"/>
      <c r="X116" s="7"/>
      <c r="Y116" s="7"/>
      <c r="Z116" s="7"/>
      <c r="AA116" s="7"/>
      <c r="AB116" s="7"/>
      <c r="AC116" s="7"/>
      <c r="AD116" s="7"/>
      <c r="AE116" s="7"/>
      <c r="AF116" s="7"/>
      <c r="AG116" s="7"/>
      <c r="AH116" s="7"/>
    </row>
    <row r="117" spans="1:34" s="4" customFormat="1" ht="69" customHeight="1">
      <c r="A117" s="206">
        <v>265</v>
      </c>
      <c r="B117" s="34" t="s">
        <v>853</v>
      </c>
      <c r="C117" s="5" t="s">
        <v>854</v>
      </c>
      <c r="D117" s="176" t="s">
        <v>1578</v>
      </c>
      <c r="E117" s="5">
        <v>3021.4</v>
      </c>
      <c r="F117" s="5">
        <v>1978</v>
      </c>
      <c r="G117" s="5">
        <v>9050000</v>
      </c>
      <c r="H117" s="6"/>
      <c r="I117" s="30"/>
      <c r="J117" s="5" t="s">
        <v>1470</v>
      </c>
      <c r="K117" s="5"/>
      <c r="L117" s="111" t="s">
        <v>1469</v>
      </c>
      <c r="M117" s="5"/>
      <c r="N117" s="5" t="s">
        <v>19</v>
      </c>
      <c r="O117" s="266" t="s">
        <v>843</v>
      </c>
      <c r="P117" s="5"/>
      <c r="Q117" s="5"/>
      <c r="R117" s="5"/>
      <c r="S117" s="7"/>
      <c r="T117" s="7"/>
      <c r="U117" s="7"/>
      <c r="V117" s="7"/>
      <c r="W117" s="7"/>
      <c r="X117" s="7"/>
      <c r="Y117" s="7"/>
      <c r="Z117" s="7"/>
      <c r="AA117" s="7"/>
      <c r="AB117" s="7"/>
      <c r="AC117" s="7"/>
      <c r="AD117" s="7"/>
      <c r="AE117" s="7"/>
      <c r="AF117" s="7"/>
      <c r="AG117" s="7"/>
      <c r="AH117" s="7"/>
    </row>
    <row r="118" spans="1:34" s="137" customFormat="1" ht="72.75" customHeight="1">
      <c r="A118" s="207">
        <v>268</v>
      </c>
      <c r="B118" s="34" t="s">
        <v>58</v>
      </c>
      <c r="C118" s="8" t="s">
        <v>2154</v>
      </c>
      <c r="D118" s="16" t="s">
        <v>2153</v>
      </c>
      <c r="E118" s="8">
        <v>14.7</v>
      </c>
      <c r="F118" s="8">
        <v>1954</v>
      </c>
      <c r="G118" s="8">
        <v>8659.57</v>
      </c>
      <c r="H118" s="8">
        <v>8659.57</v>
      </c>
      <c r="I118" s="8">
        <v>318350.39</v>
      </c>
      <c r="J118" s="8" t="s">
        <v>63</v>
      </c>
      <c r="K118" s="8" t="s">
        <v>397</v>
      </c>
      <c r="L118" s="81" t="s">
        <v>350</v>
      </c>
      <c r="M118" s="8" t="s">
        <v>397</v>
      </c>
      <c r="N118" s="8" t="s">
        <v>19</v>
      </c>
      <c r="O118" s="8"/>
      <c r="P118" s="18" t="s">
        <v>661</v>
      </c>
      <c r="Q118" s="18"/>
      <c r="R118" s="18"/>
      <c r="S118" s="136"/>
      <c r="T118" s="136"/>
      <c r="U118" s="136"/>
      <c r="V118" s="136"/>
      <c r="W118" s="136"/>
      <c r="X118" s="136"/>
      <c r="Y118" s="136"/>
      <c r="Z118" s="136"/>
      <c r="AA118" s="136"/>
      <c r="AB118" s="136"/>
      <c r="AC118" s="136"/>
      <c r="AD118" s="136"/>
      <c r="AE118" s="136"/>
      <c r="AF118" s="136"/>
      <c r="AG118" s="136"/>
      <c r="AH118" s="136"/>
    </row>
    <row r="119" spans="1:34" s="4" customFormat="1" ht="56.25" customHeight="1">
      <c r="A119" s="206">
        <v>269</v>
      </c>
      <c r="B119" s="34" t="s">
        <v>58</v>
      </c>
      <c r="C119" s="5" t="s">
        <v>840</v>
      </c>
      <c r="D119" s="16" t="s">
        <v>490</v>
      </c>
      <c r="E119" s="5">
        <v>15</v>
      </c>
      <c r="F119" s="5">
        <v>1954</v>
      </c>
      <c r="G119" s="5">
        <v>30657</v>
      </c>
      <c r="H119" s="5"/>
      <c r="I119" s="30"/>
      <c r="J119" s="5"/>
      <c r="K119" s="5"/>
      <c r="L119" s="81" t="s">
        <v>350</v>
      </c>
      <c r="M119" s="8"/>
      <c r="N119" s="8" t="s">
        <v>19</v>
      </c>
      <c r="O119" s="5"/>
      <c r="P119" s="18" t="s">
        <v>661</v>
      </c>
      <c r="Q119" s="5"/>
      <c r="R119" s="5"/>
      <c r="S119" s="7"/>
      <c r="T119" s="7"/>
      <c r="U119" s="7"/>
      <c r="V119" s="7"/>
      <c r="W119" s="7"/>
      <c r="X119" s="7"/>
      <c r="Y119" s="7"/>
      <c r="Z119" s="7"/>
      <c r="AA119" s="7"/>
      <c r="AB119" s="7"/>
      <c r="AC119" s="7"/>
      <c r="AD119" s="7"/>
      <c r="AE119" s="7"/>
      <c r="AF119" s="7"/>
      <c r="AG119" s="7"/>
      <c r="AH119" s="7"/>
    </row>
    <row r="120" spans="1:34" s="4" customFormat="1" ht="69" customHeight="1">
      <c r="A120" s="207">
        <v>270</v>
      </c>
      <c r="B120" s="28" t="s">
        <v>133</v>
      </c>
      <c r="C120" s="5" t="s">
        <v>580</v>
      </c>
      <c r="D120" s="8" t="s">
        <v>581</v>
      </c>
      <c r="E120" s="5">
        <v>58.2</v>
      </c>
      <c r="F120" s="5"/>
      <c r="G120" s="5"/>
      <c r="H120" s="5"/>
      <c r="I120" s="30">
        <v>632396.22</v>
      </c>
      <c r="J120" s="5" t="s">
        <v>1499</v>
      </c>
      <c r="K120" s="5" t="s">
        <v>397</v>
      </c>
      <c r="L120" s="111" t="s">
        <v>1500</v>
      </c>
      <c r="M120" s="5" t="s">
        <v>397</v>
      </c>
      <c r="N120" s="5" t="s">
        <v>19</v>
      </c>
      <c r="O120" s="5" t="s">
        <v>641</v>
      </c>
      <c r="P120" s="5"/>
      <c r="Q120" s="5"/>
      <c r="R120" s="5"/>
      <c r="S120" s="7"/>
      <c r="T120" s="7"/>
      <c r="U120" s="7"/>
      <c r="V120" s="7"/>
      <c r="W120" s="7"/>
      <c r="X120" s="7"/>
      <c r="Y120" s="7"/>
      <c r="Z120" s="7"/>
      <c r="AA120" s="7"/>
      <c r="AB120" s="7"/>
      <c r="AC120" s="7"/>
      <c r="AD120" s="7"/>
      <c r="AE120" s="7"/>
      <c r="AF120" s="7"/>
      <c r="AG120" s="7"/>
      <c r="AH120" s="7"/>
    </row>
    <row r="121" spans="1:34" s="7" customFormat="1" ht="69.75" customHeight="1">
      <c r="A121" s="206">
        <v>271</v>
      </c>
      <c r="B121" s="34" t="s">
        <v>133</v>
      </c>
      <c r="C121" s="5" t="s">
        <v>673</v>
      </c>
      <c r="D121" s="16" t="s">
        <v>490</v>
      </c>
      <c r="E121" s="5" t="s">
        <v>1846</v>
      </c>
      <c r="F121" s="5">
        <v>1941</v>
      </c>
      <c r="G121" s="5"/>
      <c r="H121" s="5"/>
      <c r="I121" s="175">
        <v>897007.42</v>
      </c>
      <c r="J121" s="5" t="s">
        <v>63</v>
      </c>
      <c r="K121" s="5" t="s">
        <v>397</v>
      </c>
      <c r="L121" s="14" t="s">
        <v>350</v>
      </c>
      <c r="M121" s="5" t="s">
        <v>397</v>
      </c>
      <c r="N121" s="5" t="s">
        <v>19</v>
      </c>
      <c r="O121" s="5"/>
      <c r="P121" s="18" t="s">
        <v>660</v>
      </c>
      <c r="Q121" s="5"/>
      <c r="R121" s="5"/>
    </row>
    <row r="122" spans="1:34" s="4" customFormat="1" ht="66.75" customHeight="1">
      <c r="A122" s="207">
        <v>288</v>
      </c>
      <c r="B122" s="28" t="s">
        <v>205</v>
      </c>
      <c r="C122" s="5" t="s">
        <v>982</v>
      </c>
      <c r="D122" s="16" t="s">
        <v>490</v>
      </c>
      <c r="E122" s="5">
        <v>54.7</v>
      </c>
      <c r="F122" s="5">
        <v>1960</v>
      </c>
      <c r="G122" s="5"/>
      <c r="H122" s="6"/>
      <c r="I122" s="30">
        <v>2177098.56</v>
      </c>
      <c r="J122" s="5" t="s">
        <v>613</v>
      </c>
      <c r="K122" s="5" t="s">
        <v>397</v>
      </c>
      <c r="L122" s="14" t="s">
        <v>350</v>
      </c>
      <c r="M122" s="5" t="s">
        <v>397</v>
      </c>
      <c r="N122" s="5" t="s">
        <v>19</v>
      </c>
      <c r="O122" s="5"/>
      <c r="P122" s="18" t="s">
        <v>660</v>
      </c>
      <c r="Q122" s="5"/>
      <c r="R122" s="5"/>
      <c r="S122" s="7"/>
      <c r="T122" s="7"/>
      <c r="U122" s="7"/>
      <c r="V122" s="7"/>
      <c r="W122" s="7"/>
      <c r="X122" s="7"/>
      <c r="Y122" s="7"/>
      <c r="Z122" s="7"/>
      <c r="AA122" s="7"/>
      <c r="AB122" s="7"/>
      <c r="AC122" s="7"/>
      <c r="AD122" s="7"/>
      <c r="AE122" s="7"/>
      <c r="AF122" s="7"/>
      <c r="AG122" s="7"/>
      <c r="AH122" s="7"/>
    </row>
    <row r="123" spans="1:34" s="4" customFormat="1" ht="70.5" customHeight="1">
      <c r="A123" s="206">
        <v>343</v>
      </c>
      <c r="B123" s="34" t="s">
        <v>133</v>
      </c>
      <c r="C123" s="5" t="s">
        <v>552</v>
      </c>
      <c r="D123" s="189" t="s">
        <v>2304</v>
      </c>
      <c r="E123" s="5">
        <v>43.1</v>
      </c>
      <c r="F123" s="5">
        <v>1967</v>
      </c>
      <c r="G123" s="5"/>
      <c r="H123" s="6"/>
      <c r="I123" s="5"/>
      <c r="J123" s="5" t="s">
        <v>63</v>
      </c>
      <c r="K123" s="5" t="s">
        <v>397</v>
      </c>
      <c r="L123" s="135" t="s">
        <v>2305</v>
      </c>
      <c r="M123" s="5" t="s">
        <v>397</v>
      </c>
      <c r="N123" s="5" t="s">
        <v>19</v>
      </c>
      <c r="O123" s="5"/>
      <c r="P123" s="5"/>
      <c r="Q123" s="5"/>
      <c r="R123" s="5"/>
      <c r="S123" s="7"/>
      <c r="T123" s="7"/>
      <c r="U123" s="7"/>
      <c r="V123" s="7"/>
      <c r="W123" s="7"/>
      <c r="X123" s="7"/>
      <c r="Y123" s="7"/>
      <c r="Z123" s="7"/>
      <c r="AA123" s="7"/>
      <c r="AB123" s="7"/>
      <c r="AC123" s="7"/>
      <c r="AD123" s="7"/>
      <c r="AE123" s="7"/>
      <c r="AF123" s="7"/>
      <c r="AG123" s="7"/>
      <c r="AH123" s="7"/>
    </row>
    <row r="124" spans="1:34" s="4" customFormat="1" ht="74.25" customHeight="1">
      <c r="A124" s="207">
        <v>346</v>
      </c>
      <c r="B124" s="34" t="s">
        <v>133</v>
      </c>
      <c r="C124" s="5" t="s">
        <v>551</v>
      </c>
      <c r="D124" s="16" t="s">
        <v>490</v>
      </c>
      <c r="E124" s="5">
        <v>25.8</v>
      </c>
      <c r="F124" s="5">
        <v>1974</v>
      </c>
      <c r="G124" s="5"/>
      <c r="H124" s="5"/>
      <c r="I124" s="30"/>
      <c r="J124" s="5" t="s">
        <v>63</v>
      </c>
      <c r="K124" s="5" t="s">
        <v>397</v>
      </c>
      <c r="L124" s="14" t="s">
        <v>350</v>
      </c>
      <c r="M124" s="5" t="s">
        <v>397</v>
      </c>
      <c r="N124" s="5" t="s">
        <v>19</v>
      </c>
      <c r="O124" s="5"/>
      <c r="P124" s="5"/>
      <c r="Q124" s="5"/>
      <c r="R124" s="5"/>
      <c r="S124" s="7"/>
      <c r="T124" s="7"/>
      <c r="U124" s="7"/>
      <c r="V124" s="7"/>
      <c r="W124" s="7"/>
      <c r="X124" s="7"/>
      <c r="Y124" s="7"/>
      <c r="Z124" s="7"/>
      <c r="AA124" s="7"/>
      <c r="AB124" s="7"/>
      <c r="AC124" s="7"/>
      <c r="AD124" s="7"/>
      <c r="AE124" s="7"/>
      <c r="AF124" s="7"/>
      <c r="AG124" s="7"/>
      <c r="AH124" s="7"/>
    </row>
    <row r="125" spans="1:34" s="137" customFormat="1" ht="66" customHeight="1">
      <c r="A125" s="207">
        <v>348</v>
      </c>
      <c r="B125" s="18" t="s">
        <v>133</v>
      </c>
      <c r="C125" s="18" t="s">
        <v>2187</v>
      </c>
      <c r="D125" s="18" t="s">
        <v>490</v>
      </c>
      <c r="E125" s="18">
        <v>44.9</v>
      </c>
      <c r="F125" s="18">
        <v>1981</v>
      </c>
      <c r="G125" s="18"/>
      <c r="H125" s="18"/>
      <c r="I125" s="18"/>
      <c r="J125" s="18" t="s">
        <v>63</v>
      </c>
      <c r="K125" s="18" t="s">
        <v>397</v>
      </c>
      <c r="L125" s="135" t="s">
        <v>350</v>
      </c>
      <c r="M125" s="18" t="s">
        <v>397</v>
      </c>
      <c r="N125" s="18" t="s">
        <v>19</v>
      </c>
      <c r="O125" s="18"/>
      <c r="P125" s="18"/>
      <c r="Q125" s="18"/>
      <c r="R125" s="18"/>
      <c r="S125" s="136"/>
      <c r="T125" s="136"/>
      <c r="U125" s="136"/>
      <c r="V125" s="136"/>
      <c r="W125" s="136"/>
      <c r="X125" s="136"/>
      <c r="Y125" s="136"/>
      <c r="Z125" s="136"/>
      <c r="AA125" s="136"/>
      <c r="AB125" s="136"/>
      <c r="AC125" s="136"/>
      <c r="AD125" s="136"/>
      <c r="AE125" s="136"/>
      <c r="AF125" s="136"/>
      <c r="AG125" s="136"/>
      <c r="AH125" s="136"/>
    </row>
    <row r="126" spans="1:34" s="4" customFormat="1" ht="75" customHeight="1">
      <c r="A126" s="206">
        <v>351</v>
      </c>
      <c r="B126" s="34" t="s">
        <v>1677</v>
      </c>
      <c r="C126" s="5" t="s">
        <v>2314</v>
      </c>
      <c r="D126" s="190" t="s">
        <v>2322</v>
      </c>
      <c r="E126" s="71">
        <v>47.9</v>
      </c>
      <c r="F126" s="5">
        <v>1974</v>
      </c>
      <c r="G126" s="5"/>
      <c r="H126" s="5"/>
      <c r="I126" s="29"/>
      <c r="J126" s="5" t="s">
        <v>63</v>
      </c>
      <c r="K126" s="5" t="s">
        <v>397</v>
      </c>
      <c r="L126" s="135" t="s">
        <v>2323</v>
      </c>
      <c r="M126" s="5" t="s">
        <v>397</v>
      </c>
      <c r="N126" s="5" t="s">
        <v>19</v>
      </c>
      <c r="O126" s="5"/>
      <c r="P126" s="5"/>
      <c r="Q126" s="5"/>
      <c r="R126" s="5"/>
      <c r="S126" s="7"/>
      <c r="T126" s="7"/>
      <c r="U126" s="7"/>
      <c r="V126" s="7"/>
      <c r="W126" s="7"/>
      <c r="X126" s="7"/>
      <c r="Y126" s="7"/>
      <c r="Z126" s="7"/>
      <c r="AA126" s="7"/>
      <c r="AB126" s="7"/>
      <c r="AC126" s="7"/>
      <c r="AD126" s="7"/>
      <c r="AE126" s="7"/>
      <c r="AF126" s="7"/>
      <c r="AG126" s="7"/>
      <c r="AH126" s="7"/>
    </row>
    <row r="127" spans="1:34" s="4" customFormat="1" ht="45">
      <c r="A127" s="207">
        <v>354</v>
      </c>
      <c r="B127" s="34" t="s">
        <v>133</v>
      </c>
      <c r="C127" s="5" t="s">
        <v>317</v>
      </c>
      <c r="D127" s="16" t="s">
        <v>490</v>
      </c>
      <c r="E127" s="11">
        <v>42</v>
      </c>
      <c r="F127" s="11" t="s">
        <v>832</v>
      </c>
      <c r="G127" s="5">
        <v>35511.31</v>
      </c>
      <c r="H127" s="5">
        <v>35511.31</v>
      </c>
      <c r="I127" s="5"/>
      <c r="J127" s="5" t="s">
        <v>63</v>
      </c>
      <c r="K127" s="5" t="s">
        <v>397</v>
      </c>
      <c r="L127" s="14" t="s">
        <v>350</v>
      </c>
      <c r="M127" s="5" t="s">
        <v>397</v>
      </c>
      <c r="N127" s="5" t="s">
        <v>19</v>
      </c>
      <c r="O127" s="5"/>
      <c r="P127" s="5"/>
      <c r="Q127" s="5"/>
      <c r="R127" s="5"/>
      <c r="S127" s="7"/>
      <c r="T127" s="7"/>
      <c r="U127" s="7"/>
      <c r="V127" s="7"/>
      <c r="W127" s="7"/>
      <c r="X127" s="7"/>
      <c r="Y127" s="7"/>
      <c r="Z127" s="7"/>
      <c r="AA127" s="7"/>
      <c r="AB127" s="7"/>
      <c r="AC127" s="7"/>
      <c r="AD127" s="7"/>
      <c r="AE127" s="7"/>
      <c r="AF127" s="7"/>
      <c r="AG127" s="7"/>
      <c r="AH127" s="7"/>
    </row>
    <row r="128" spans="1:34" s="4" customFormat="1" ht="73.5" customHeight="1">
      <c r="A128" s="207">
        <v>360</v>
      </c>
      <c r="B128" s="34" t="s">
        <v>133</v>
      </c>
      <c r="C128" s="5" t="s">
        <v>2315</v>
      </c>
      <c r="D128" s="190" t="s">
        <v>2319</v>
      </c>
      <c r="E128" s="71">
        <v>50</v>
      </c>
      <c r="F128" s="5">
        <v>1970</v>
      </c>
      <c r="G128" s="5">
        <v>31542.19</v>
      </c>
      <c r="H128" s="6">
        <v>31001.27</v>
      </c>
      <c r="I128" s="5"/>
      <c r="J128" s="5" t="s">
        <v>63</v>
      </c>
      <c r="K128" s="5" t="s">
        <v>397</v>
      </c>
      <c r="L128" s="135" t="s">
        <v>2320</v>
      </c>
      <c r="M128" s="5" t="s">
        <v>397</v>
      </c>
      <c r="N128" s="5" t="s">
        <v>19</v>
      </c>
      <c r="O128" s="18"/>
      <c r="P128" s="18" t="s">
        <v>660</v>
      </c>
      <c r="Q128" s="5"/>
      <c r="R128" s="5"/>
      <c r="S128" s="7"/>
      <c r="T128" s="7"/>
      <c r="U128" s="7"/>
      <c r="V128" s="7"/>
      <c r="W128" s="7"/>
      <c r="X128" s="7"/>
      <c r="Y128" s="7"/>
      <c r="Z128" s="7"/>
      <c r="AA128" s="7"/>
      <c r="AB128" s="7"/>
      <c r="AC128" s="7"/>
      <c r="AD128" s="7"/>
      <c r="AE128" s="7"/>
      <c r="AF128" s="7"/>
      <c r="AG128" s="7"/>
      <c r="AH128" s="7"/>
    </row>
    <row r="129" spans="1:34" s="4" customFormat="1" ht="76.5" customHeight="1">
      <c r="A129" s="207">
        <v>372</v>
      </c>
      <c r="B129" s="34" t="s">
        <v>133</v>
      </c>
      <c r="C129" s="5" t="s">
        <v>1851</v>
      </c>
      <c r="D129" s="16" t="s">
        <v>1852</v>
      </c>
      <c r="E129" s="11">
        <v>51.1</v>
      </c>
      <c r="F129" s="11">
        <v>1984</v>
      </c>
      <c r="G129" s="5"/>
      <c r="H129" s="6"/>
      <c r="I129" s="5">
        <v>570299.51</v>
      </c>
      <c r="J129" s="5" t="s">
        <v>63</v>
      </c>
      <c r="K129" s="5" t="s">
        <v>397</v>
      </c>
      <c r="L129" s="14" t="s">
        <v>350</v>
      </c>
      <c r="M129" s="5" t="s">
        <v>397</v>
      </c>
      <c r="N129" s="5" t="s">
        <v>19</v>
      </c>
      <c r="O129" s="5"/>
      <c r="P129" s="5"/>
      <c r="Q129" s="5"/>
      <c r="R129" s="5"/>
      <c r="S129" s="7"/>
      <c r="T129" s="7"/>
      <c r="U129" s="7"/>
      <c r="V129" s="7"/>
      <c r="W129" s="7"/>
      <c r="X129" s="7"/>
      <c r="Y129" s="7"/>
      <c r="Z129" s="7"/>
      <c r="AA129" s="7"/>
      <c r="AB129" s="7"/>
      <c r="AC129" s="7"/>
      <c r="AD129" s="7"/>
      <c r="AE129" s="7"/>
      <c r="AF129" s="7"/>
      <c r="AG129" s="7"/>
      <c r="AH129" s="7"/>
    </row>
    <row r="130" spans="1:34" s="4" customFormat="1" ht="72.75" customHeight="1">
      <c r="A130" s="206">
        <v>381</v>
      </c>
      <c r="B130" s="34" t="s">
        <v>133</v>
      </c>
      <c r="C130" s="8" t="s">
        <v>563</v>
      </c>
      <c r="D130" s="16" t="s">
        <v>1394</v>
      </c>
      <c r="E130" s="30">
        <v>126.4</v>
      </c>
      <c r="F130" s="30">
        <v>1955</v>
      </c>
      <c r="G130" s="5"/>
      <c r="H130" s="6"/>
      <c r="I130" s="30">
        <v>1625405.41</v>
      </c>
      <c r="J130" s="5" t="s">
        <v>63</v>
      </c>
      <c r="K130" s="5" t="s">
        <v>397</v>
      </c>
      <c r="L130" s="14" t="s">
        <v>350</v>
      </c>
      <c r="M130" s="5" t="s">
        <v>397</v>
      </c>
      <c r="N130" s="5" t="s">
        <v>19</v>
      </c>
      <c r="O130" s="5"/>
      <c r="P130" s="5"/>
      <c r="Q130" s="5"/>
      <c r="R130" s="5"/>
      <c r="S130" s="7"/>
      <c r="T130" s="7"/>
      <c r="U130" s="7"/>
      <c r="V130" s="7"/>
      <c r="W130" s="7"/>
      <c r="X130" s="7"/>
      <c r="Y130" s="7"/>
      <c r="Z130" s="7"/>
      <c r="AA130" s="7"/>
      <c r="AB130" s="7"/>
      <c r="AC130" s="7"/>
      <c r="AD130" s="7"/>
      <c r="AE130" s="7"/>
      <c r="AF130" s="7"/>
      <c r="AG130" s="7"/>
      <c r="AH130" s="7"/>
    </row>
    <row r="131" spans="1:34" s="4" customFormat="1" ht="77.25" customHeight="1">
      <c r="A131" s="207">
        <v>402</v>
      </c>
      <c r="B131" s="34" t="s">
        <v>133</v>
      </c>
      <c r="C131" s="18" t="s">
        <v>620</v>
      </c>
      <c r="D131" s="16" t="s">
        <v>490</v>
      </c>
      <c r="E131" s="5">
        <v>73.5</v>
      </c>
      <c r="F131" s="5"/>
      <c r="G131" s="5"/>
      <c r="H131" s="5"/>
      <c r="I131" s="30"/>
      <c r="J131" s="5" t="s">
        <v>63</v>
      </c>
      <c r="K131" s="5" t="s">
        <v>397</v>
      </c>
      <c r="L131" s="14" t="s">
        <v>350</v>
      </c>
      <c r="M131" s="5" t="s">
        <v>397</v>
      </c>
      <c r="N131" s="5" t="s">
        <v>19</v>
      </c>
      <c r="O131" s="5"/>
      <c r="P131" s="5"/>
      <c r="Q131" s="5"/>
      <c r="R131" s="5"/>
      <c r="S131" s="7"/>
      <c r="T131" s="7"/>
      <c r="U131" s="7"/>
      <c r="V131" s="7"/>
      <c r="W131" s="7"/>
      <c r="X131" s="7"/>
      <c r="Y131" s="7"/>
      <c r="Z131" s="7"/>
      <c r="AA131" s="7"/>
      <c r="AB131" s="7"/>
      <c r="AC131" s="7"/>
      <c r="AD131" s="7"/>
      <c r="AE131" s="7"/>
      <c r="AF131" s="7"/>
      <c r="AG131" s="7"/>
      <c r="AH131" s="7"/>
    </row>
    <row r="132" spans="1:34" s="4" customFormat="1" ht="77.25" customHeight="1">
      <c r="A132" s="206">
        <v>403</v>
      </c>
      <c r="B132" s="34" t="s">
        <v>133</v>
      </c>
      <c r="C132" s="18" t="s">
        <v>621</v>
      </c>
      <c r="D132" s="16" t="s">
        <v>490</v>
      </c>
      <c r="E132" s="5">
        <v>28.9</v>
      </c>
      <c r="F132" s="5"/>
      <c r="G132" s="5"/>
      <c r="H132" s="5"/>
      <c r="I132" s="30"/>
      <c r="J132" s="5" t="s">
        <v>63</v>
      </c>
      <c r="K132" s="5" t="s">
        <v>397</v>
      </c>
      <c r="L132" s="14" t="s">
        <v>350</v>
      </c>
      <c r="M132" s="5" t="s">
        <v>397</v>
      </c>
      <c r="N132" s="5" t="s">
        <v>19</v>
      </c>
      <c r="O132" s="5"/>
      <c r="P132" s="5"/>
      <c r="Q132" s="5"/>
      <c r="R132" s="5"/>
      <c r="S132" s="7"/>
      <c r="T132" s="7"/>
      <c r="U132" s="7"/>
      <c r="V132" s="7"/>
      <c r="W132" s="7"/>
      <c r="X132" s="7"/>
      <c r="Y132" s="7"/>
      <c r="Z132" s="7"/>
      <c r="AA132" s="7"/>
      <c r="AB132" s="7"/>
      <c r="AC132" s="7"/>
      <c r="AD132" s="7"/>
      <c r="AE132" s="7"/>
      <c r="AF132" s="7"/>
      <c r="AG132" s="7"/>
      <c r="AH132" s="7"/>
    </row>
    <row r="133" spans="1:34" s="4" customFormat="1" ht="90.75" customHeight="1">
      <c r="A133" s="207">
        <v>422</v>
      </c>
      <c r="B133" s="28" t="s">
        <v>133</v>
      </c>
      <c r="C133" s="5" t="s">
        <v>1341</v>
      </c>
      <c r="D133" s="16" t="s">
        <v>490</v>
      </c>
      <c r="E133" s="5">
        <v>36.5</v>
      </c>
      <c r="F133" s="5">
        <v>1966</v>
      </c>
      <c r="G133" s="6">
        <v>317460.87</v>
      </c>
      <c r="H133" s="6"/>
      <c r="I133" s="29"/>
      <c r="J133" s="5" t="s">
        <v>63</v>
      </c>
      <c r="K133" s="5" t="s">
        <v>397</v>
      </c>
      <c r="L133" s="14" t="s">
        <v>352</v>
      </c>
      <c r="M133" s="5"/>
      <c r="N133" s="5" t="s">
        <v>19</v>
      </c>
      <c r="O133" s="5"/>
      <c r="P133" s="18" t="s">
        <v>661</v>
      </c>
      <c r="Q133" s="5"/>
      <c r="R133" s="5"/>
      <c r="S133" s="7"/>
      <c r="T133" s="7"/>
      <c r="U133" s="7"/>
      <c r="V133" s="7"/>
      <c r="W133" s="7"/>
      <c r="X133" s="7"/>
      <c r="Y133" s="7"/>
      <c r="Z133" s="7"/>
      <c r="AA133" s="7"/>
      <c r="AB133" s="7"/>
      <c r="AC133" s="7"/>
      <c r="AD133" s="7"/>
      <c r="AE133" s="7"/>
      <c r="AF133" s="7"/>
      <c r="AG133" s="7"/>
      <c r="AH133" s="7"/>
    </row>
    <row r="134" spans="1:34" s="4" customFormat="1" ht="90.75" customHeight="1">
      <c r="A134" s="206">
        <v>423</v>
      </c>
      <c r="B134" s="28" t="s">
        <v>133</v>
      </c>
      <c r="C134" s="5" t="s">
        <v>1340</v>
      </c>
      <c r="D134" s="16" t="s">
        <v>490</v>
      </c>
      <c r="E134" s="5">
        <v>36.5</v>
      </c>
      <c r="F134" s="5">
        <v>1966</v>
      </c>
      <c r="G134" s="6"/>
      <c r="H134" s="6"/>
      <c r="I134" s="29"/>
      <c r="J134" s="5" t="s">
        <v>63</v>
      </c>
      <c r="K134" s="5" t="s">
        <v>397</v>
      </c>
      <c r="L134" s="14" t="s">
        <v>352</v>
      </c>
      <c r="M134" s="5" t="s">
        <v>397</v>
      </c>
      <c r="N134" s="5" t="s">
        <v>19</v>
      </c>
      <c r="O134" s="5"/>
      <c r="P134" s="5"/>
      <c r="Q134" s="5"/>
      <c r="R134" s="5"/>
      <c r="S134" s="7"/>
      <c r="T134" s="7"/>
      <c r="U134" s="7"/>
      <c r="V134" s="7"/>
      <c r="W134" s="7"/>
      <c r="X134" s="7"/>
      <c r="Y134" s="7"/>
      <c r="Z134" s="7"/>
      <c r="AA134" s="7"/>
      <c r="AB134" s="7"/>
      <c r="AC134" s="7"/>
      <c r="AD134" s="7"/>
      <c r="AE134" s="7"/>
      <c r="AF134" s="7"/>
      <c r="AG134" s="7"/>
      <c r="AH134" s="7"/>
    </row>
    <row r="135" spans="1:34" s="63" customFormat="1" ht="87" customHeight="1">
      <c r="A135" s="206">
        <v>427</v>
      </c>
      <c r="B135" s="195" t="s">
        <v>855</v>
      </c>
      <c r="C135" s="5" t="s">
        <v>1178</v>
      </c>
      <c r="D135" s="22" t="s">
        <v>1299</v>
      </c>
      <c r="E135" s="5">
        <v>72.7</v>
      </c>
      <c r="F135" s="196">
        <v>1994</v>
      </c>
      <c r="G135" s="197">
        <v>51414334.5</v>
      </c>
      <c r="H135" s="198"/>
      <c r="I135" s="199"/>
      <c r="J135" s="5" t="s">
        <v>1434</v>
      </c>
      <c r="K135" s="199"/>
      <c r="L135" s="111" t="s">
        <v>1463</v>
      </c>
      <c r="M135" s="199"/>
      <c r="N135" s="22" t="s">
        <v>19</v>
      </c>
      <c r="O135" s="266" t="s">
        <v>843</v>
      </c>
      <c r="P135" s="5" t="s">
        <v>1176</v>
      </c>
      <c r="Q135" s="22" t="s">
        <v>1175</v>
      </c>
      <c r="R135" s="199"/>
    </row>
    <row r="136" spans="1:34" s="4" customFormat="1" ht="72.75" customHeight="1">
      <c r="A136" s="206">
        <v>429</v>
      </c>
      <c r="B136" s="34" t="s">
        <v>53</v>
      </c>
      <c r="C136" s="5" t="s">
        <v>1644</v>
      </c>
      <c r="D136" s="16" t="s">
        <v>745</v>
      </c>
      <c r="E136" s="5">
        <v>307.7</v>
      </c>
      <c r="F136" s="5"/>
      <c r="G136" s="6"/>
      <c r="H136" s="6"/>
      <c r="I136" s="29"/>
      <c r="J136" s="5" t="s">
        <v>63</v>
      </c>
      <c r="K136" s="5"/>
      <c r="L136" s="14" t="s">
        <v>350</v>
      </c>
      <c r="M136" s="5"/>
      <c r="N136" s="40" t="s">
        <v>507</v>
      </c>
      <c r="O136" s="18" t="s">
        <v>746</v>
      </c>
      <c r="P136" s="5"/>
      <c r="Q136" s="5"/>
      <c r="R136" s="5"/>
    </row>
    <row r="137" spans="1:34" ht="54" customHeight="1">
      <c r="A137" s="207">
        <v>430</v>
      </c>
      <c r="B137" s="34" t="s">
        <v>53</v>
      </c>
      <c r="C137" s="5" t="s">
        <v>1208</v>
      </c>
      <c r="D137" s="16" t="s">
        <v>743</v>
      </c>
      <c r="E137" s="5">
        <v>74.2</v>
      </c>
      <c r="F137" s="5"/>
      <c r="G137" s="6"/>
      <c r="H137" s="6"/>
      <c r="I137" s="29"/>
      <c r="J137" s="38">
        <v>36884</v>
      </c>
      <c r="K137" s="5"/>
      <c r="L137" s="114" t="s">
        <v>2120</v>
      </c>
      <c r="M137" s="5"/>
      <c r="N137" s="40" t="s">
        <v>507</v>
      </c>
      <c r="O137" s="18" t="s">
        <v>2121</v>
      </c>
      <c r="P137" s="5"/>
      <c r="Q137" s="5"/>
      <c r="R137" s="5"/>
    </row>
    <row r="138" spans="1:34" s="7" customFormat="1" ht="71.25" customHeight="1">
      <c r="A138" s="207">
        <v>434</v>
      </c>
      <c r="B138" s="28" t="s">
        <v>205</v>
      </c>
      <c r="C138" s="5" t="s">
        <v>582</v>
      </c>
      <c r="D138" s="8" t="s">
        <v>583</v>
      </c>
      <c r="E138" s="5">
        <v>27.3</v>
      </c>
      <c r="F138" s="5">
        <v>1936</v>
      </c>
      <c r="G138" s="5"/>
      <c r="H138" s="5"/>
      <c r="I138" s="30">
        <v>358695.52</v>
      </c>
      <c r="J138" s="5" t="s">
        <v>63</v>
      </c>
      <c r="K138" s="5" t="s">
        <v>397</v>
      </c>
      <c r="L138" s="14" t="s">
        <v>350</v>
      </c>
      <c r="M138" s="5" t="s">
        <v>397</v>
      </c>
      <c r="N138" s="40" t="s">
        <v>507</v>
      </c>
      <c r="O138" s="5" t="s">
        <v>639</v>
      </c>
      <c r="P138" s="18" t="s">
        <v>660</v>
      </c>
      <c r="Q138" s="5"/>
      <c r="R138" s="5"/>
    </row>
    <row r="139" spans="1:34" s="138" customFormat="1" ht="70.5" customHeight="1">
      <c r="A139" s="206">
        <v>435</v>
      </c>
      <c r="B139" s="28" t="s">
        <v>205</v>
      </c>
      <c r="C139" s="5" t="s">
        <v>571</v>
      </c>
      <c r="D139" s="29" t="s">
        <v>572</v>
      </c>
      <c r="E139" s="5">
        <v>48.9</v>
      </c>
      <c r="F139" s="5">
        <v>1905</v>
      </c>
      <c r="G139" s="5"/>
      <c r="H139" s="6"/>
      <c r="I139" s="30">
        <v>1944723.89</v>
      </c>
      <c r="J139" s="5" t="s">
        <v>656</v>
      </c>
      <c r="K139" s="5" t="s">
        <v>397</v>
      </c>
      <c r="L139" s="111" t="s">
        <v>1477</v>
      </c>
      <c r="M139" s="5" t="s">
        <v>397</v>
      </c>
      <c r="N139" s="40" t="s">
        <v>507</v>
      </c>
      <c r="O139" s="33"/>
      <c r="P139" s="5"/>
      <c r="Q139" s="5"/>
      <c r="R139" s="5"/>
      <c r="S139" s="33"/>
      <c r="T139" s="33"/>
      <c r="U139" s="33"/>
      <c r="V139" s="33"/>
      <c r="W139" s="33"/>
      <c r="X139" s="33"/>
      <c r="Y139" s="33"/>
      <c r="Z139" s="33"/>
      <c r="AA139" s="33"/>
      <c r="AB139" s="33"/>
      <c r="AC139" s="33"/>
      <c r="AD139" s="33"/>
      <c r="AE139" s="33"/>
      <c r="AF139" s="33"/>
      <c r="AG139" s="33"/>
      <c r="AH139" s="33"/>
    </row>
    <row r="140" spans="1:34" ht="25.5">
      <c r="A140" s="206">
        <v>439</v>
      </c>
      <c r="B140" s="28" t="s">
        <v>205</v>
      </c>
      <c r="C140" s="5" t="s">
        <v>752</v>
      </c>
      <c r="D140" s="29" t="s">
        <v>753</v>
      </c>
      <c r="E140" s="5">
        <v>35</v>
      </c>
      <c r="F140" s="5"/>
      <c r="G140" s="5"/>
      <c r="H140" s="6"/>
      <c r="I140" s="30"/>
      <c r="J140" s="5"/>
      <c r="K140" s="5"/>
      <c r="L140" s="14"/>
      <c r="M140" s="5"/>
      <c r="N140" s="40" t="s">
        <v>507</v>
      </c>
      <c r="O140" s="5" t="s">
        <v>754</v>
      </c>
      <c r="P140" s="5"/>
      <c r="Q140" s="5"/>
      <c r="R140" s="5"/>
    </row>
    <row r="141" spans="1:34" ht="25.5">
      <c r="A141" s="207">
        <v>440</v>
      </c>
      <c r="B141" s="28" t="s">
        <v>205</v>
      </c>
      <c r="C141" s="5" t="s">
        <v>737</v>
      </c>
      <c r="D141" s="29" t="s">
        <v>738</v>
      </c>
      <c r="E141" s="5">
        <v>34.5</v>
      </c>
      <c r="F141" s="5"/>
      <c r="G141" s="5"/>
      <c r="H141" s="6"/>
      <c r="I141" s="30"/>
      <c r="J141" s="5"/>
      <c r="K141" s="5"/>
      <c r="L141" s="14"/>
      <c r="M141" s="5"/>
      <c r="N141" s="40" t="s">
        <v>507</v>
      </c>
      <c r="O141" s="5" t="s">
        <v>739</v>
      </c>
      <c r="P141" s="5"/>
      <c r="Q141" s="5"/>
      <c r="R141" s="5"/>
    </row>
    <row r="142" spans="1:34" ht="45">
      <c r="A142" s="206">
        <v>441</v>
      </c>
      <c r="B142" s="28" t="s">
        <v>205</v>
      </c>
      <c r="C142" s="5" t="s">
        <v>569</v>
      </c>
      <c r="D142" s="29" t="s">
        <v>570</v>
      </c>
      <c r="E142" s="5">
        <v>39.9</v>
      </c>
      <c r="F142" s="5">
        <v>1905</v>
      </c>
      <c r="G142" s="5"/>
      <c r="H142" s="6"/>
      <c r="I142" s="30">
        <v>514451.05</v>
      </c>
      <c r="J142" s="5" t="s">
        <v>63</v>
      </c>
      <c r="K142" s="5" t="s">
        <v>397</v>
      </c>
      <c r="L142" s="14" t="s">
        <v>350</v>
      </c>
      <c r="M142" s="5" t="s">
        <v>397</v>
      </c>
      <c r="N142" s="40" t="s">
        <v>507</v>
      </c>
      <c r="O142" s="5" t="s">
        <v>657</v>
      </c>
      <c r="P142" s="5"/>
      <c r="Q142" s="5"/>
      <c r="R142" s="5"/>
    </row>
    <row r="143" spans="1:34" s="4" customFormat="1" ht="71.25" customHeight="1">
      <c r="A143" s="207">
        <v>444</v>
      </c>
      <c r="B143" s="28" t="s">
        <v>53</v>
      </c>
      <c r="C143" s="5" t="s">
        <v>548</v>
      </c>
      <c r="D143" s="29" t="s">
        <v>549</v>
      </c>
      <c r="E143" s="5">
        <v>73</v>
      </c>
      <c r="F143" s="5">
        <v>1966</v>
      </c>
      <c r="G143" s="6"/>
      <c r="H143" s="6"/>
      <c r="I143" s="175">
        <v>830352.37</v>
      </c>
      <c r="J143" s="5" t="s">
        <v>63</v>
      </c>
      <c r="K143" s="5" t="s">
        <v>397</v>
      </c>
      <c r="L143" s="14" t="s">
        <v>352</v>
      </c>
      <c r="M143" s="5" t="s">
        <v>397</v>
      </c>
      <c r="N143" s="5" t="s">
        <v>507</v>
      </c>
      <c r="O143" s="5" t="s">
        <v>550</v>
      </c>
      <c r="P143" s="5"/>
      <c r="Q143" s="5"/>
      <c r="R143" s="5"/>
      <c r="S143" s="7"/>
      <c r="T143" s="7"/>
      <c r="U143" s="7"/>
      <c r="V143" s="7"/>
      <c r="W143" s="7"/>
      <c r="X143" s="7"/>
      <c r="Y143" s="7"/>
      <c r="Z143" s="7"/>
      <c r="AA143" s="7"/>
      <c r="AB143" s="7"/>
      <c r="AC143" s="7"/>
      <c r="AD143" s="7"/>
      <c r="AE143" s="7"/>
      <c r="AF143" s="7"/>
      <c r="AG143" s="7"/>
      <c r="AH143" s="7"/>
    </row>
    <row r="144" spans="1:34" s="4" customFormat="1" ht="90.75" customHeight="1">
      <c r="A144" s="206">
        <v>445</v>
      </c>
      <c r="B144" s="28" t="s">
        <v>133</v>
      </c>
      <c r="C144" s="5" t="s">
        <v>1894</v>
      </c>
      <c r="D144" s="16" t="s">
        <v>741</v>
      </c>
      <c r="E144" s="5">
        <v>53.9</v>
      </c>
      <c r="F144" s="5">
        <v>1966</v>
      </c>
      <c r="G144" s="6"/>
      <c r="H144" s="6"/>
      <c r="I144" s="20"/>
      <c r="J144" s="5" t="s">
        <v>63</v>
      </c>
      <c r="K144" s="5" t="s">
        <v>397</v>
      </c>
      <c r="L144" s="14" t="s">
        <v>352</v>
      </c>
      <c r="M144" s="5" t="s">
        <v>397</v>
      </c>
      <c r="N144" s="40" t="s">
        <v>507</v>
      </c>
      <c r="O144" s="18" t="s">
        <v>660</v>
      </c>
      <c r="P144" s="5" t="s">
        <v>742</v>
      </c>
      <c r="Q144" s="5"/>
      <c r="R144" s="5"/>
      <c r="S144" s="7"/>
      <c r="T144" s="7"/>
      <c r="U144" s="7"/>
      <c r="V144" s="7"/>
      <c r="W144" s="7"/>
      <c r="X144" s="7"/>
      <c r="Y144" s="7"/>
      <c r="Z144" s="7"/>
      <c r="AA144" s="7"/>
      <c r="AB144" s="7"/>
      <c r="AC144" s="7"/>
      <c r="AD144" s="7"/>
      <c r="AE144" s="7"/>
      <c r="AF144" s="7"/>
      <c r="AG144" s="7"/>
      <c r="AH144" s="7"/>
    </row>
    <row r="145" spans="4:8">
      <c r="D145"/>
      <c r="G145"/>
      <c r="H145"/>
    </row>
    <row r="146" spans="4:8">
      <c r="D146"/>
      <c r="G146"/>
      <c r="H146"/>
    </row>
    <row r="147" spans="4:8">
      <c r="D147"/>
      <c r="G147"/>
      <c r="H147"/>
    </row>
    <row r="148" spans="4:8">
      <c r="D148"/>
      <c r="G148"/>
      <c r="H148"/>
    </row>
    <row r="149" spans="4:8">
      <c r="D149"/>
      <c r="G149"/>
      <c r="H149"/>
    </row>
    <row r="150" spans="4:8">
      <c r="D150"/>
      <c r="G150"/>
      <c r="H150"/>
    </row>
    <row r="151" spans="4:8">
      <c r="D151"/>
      <c r="G151"/>
      <c r="H151"/>
    </row>
    <row r="152" spans="4:8">
      <c r="D152"/>
      <c r="G152"/>
      <c r="H152"/>
    </row>
    <row r="153" spans="4:8">
      <c r="D153"/>
      <c r="G153"/>
      <c r="H153"/>
    </row>
    <row r="154" spans="4:8">
      <c r="D154"/>
      <c r="G154"/>
      <c r="H154"/>
    </row>
    <row r="155" spans="4:8">
      <c r="D155"/>
      <c r="G155"/>
      <c r="H155"/>
    </row>
    <row r="156" spans="4:8">
      <c r="D156"/>
      <c r="G156"/>
      <c r="H156"/>
    </row>
    <row r="157" spans="4:8">
      <c r="D157"/>
      <c r="G157"/>
      <c r="H157"/>
    </row>
    <row r="158" spans="4:8">
      <c r="D158"/>
      <c r="G158"/>
      <c r="H158"/>
    </row>
    <row r="159" spans="4:8">
      <c r="D159"/>
      <c r="G159"/>
      <c r="H159"/>
    </row>
    <row r="160" spans="4:8">
      <c r="D160"/>
      <c r="G160"/>
      <c r="H160"/>
    </row>
    <row r="161" spans="4:8">
      <c r="D161"/>
      <c r="G161"/>
      <c r="H161"/>
    </row>
    <row r="162" spans="4:8">
      <c r="D162"/>
      <c r="G162"/>
      <c r="H162"/>
    </row>
    <row r="163" spans="4:8">
      <c r="D163"/>
      <c r="G163"/>
      <c r="H163"/>
    </row>
    <row r="164" spans="4:8">
      <c r="D164"/>
      <c r="G164"/>
      <c r="H164"/>
    </row>
    <row r="165" spans="4:8">
      <c r="D165"/>
      <c r="G165"/>
      <c r="H165"/>
    </row>
    <row r="166" spans="4:8">
      <c r="D166"/>
      <c r="G166"/>
      <c r="H166"/>
    </row>
    <row r="167" spans="4:8">
      <c r="D167"/>
      <c r="G167"/>
      <c r="H167"/>
    </row>
    <row r="168" spans="4:8">
      <c r="D168"/>
      <c r="G168"/>
      <c r="H168"/>
    </row>
    <row r="169" spans="4:8">
      <c r="D169"/>
      <c r="G169"/>
      <c r="H169"/>
    </row>
    <row r="170" spans="4:8">
      <c r="D170"/>
      <c r="G170"/>
      <c r="H170"/>
    </row>
    <row r="171" spans="4:8">
      <c r="D171"/>
      <c r="G171"/>
      <c r="H171"/>
    </row>
    <row r="172" spans="4:8">
      <c r="D172"/>
      <c r="G172"/>
      <c r="H172"/>
    </row>
    <row r="173" spans="4:8">
      <c r="D173"/>
      <c r="G173"/>
      <c r="H173"/>
    </row>
    <row r="174" spans="4:8">
      <c r="D174"/>
      <c r="G174"/>
      <c r="H174"/>
    </row>
    <row r="175" spans="4:8">
      <c r="D175"/>
      <c r="G175"/>
      <c r="H175"/>
    </row>
    <row r="176" spans="4:8">
      <c r="D176"/>
      <c r="G176"/>
      <c r="H176"/>
    </row>
    <row r="177" spans="4:8">
      <c r="D177"/>
      <c r="G177"/>
      <c r="H177"/>
    </row>
    <row r="178" spans="4:8">
      <c r="D178"/>
      <c r="G178"/>
      <c r="H178"/>
    </row>
    <row r="179" spans="4:8">
      <c r="D179"/>
      <c r="G179"/>
      <c r="H179"/>
    </row>
    <row r="180" spans="4:8">
      <c r="D180"/>
      <c r="G180"/>
      <c r="H180"/>
    </row>
    <row r="181" spans="4:8">
      <c r="D181"/>
      <c r="G181"/>
      <c r="H181"/>
    </row>
    <row r="182" spans="4:8">
      <c r="D182"/>
      <c r="G182"/>
      <c r="H182"/>
    </row>
    <row r="183" spans="4:8">
      <c r="D183"/>
      <c r="G183"/>
      <c r="H183"/>
    </row>
    <row r="184" spans="4:8">
      <c r="D184"/>
      <c r="G184"/>
      <c r="H184"/>
    </row>
    <row r="185" spans="4:8">
      <c r="D185"/>
      <c r="G185"/>
      <c r="H185"/>
    </row>
    <row r="186" spans="4:8">
      <c r="D186"/>
      <c r="G186"/>
      <c r="H186"/>
    </row>
    <row r="187" spans="4:8">
      <c r="D187"/>
      <c r="G187"/>
      <c r="H187"/>
    </row>
    <row r="188" spans="4:8">
      <c r="D188"/>
      <c r="G188"/>
      <c r="H188"/>
    </row>
    <row r="189" spans="4:8">
      <c r="D189"/>
      <c r="G189"/>
      <c r="H189"/>
    </row>
    <row r="190" spans="4:8">
      <c r="D190"/>
      <c r="G190"/>
      <c r="H190"/>
    </row>
    <row r="191" spans="4:8">
      <c r="D191"/>
      <c r="G191"/>
      <c r="H191"/>
    </row>
    <row r="192" spans="4:8">
      <c r="D192"/>
      <c r="G192"/>
      <c r="H192"/>
    </row>
    <row r="193" spans="4:8">
      <c r="D193"/>
      <c r="G193"/>
      <c r="H193"/>
    </row>
    <row r="194" spans="4:8">
      <c r="D194"/>
      <c r="G194"/>
      <c r="H194"/>
    </row>
    <row r="195" spans="4:8">
      <c r="D195"/>
      <c r="G195"/>
      <c r="H195"/>
    </row>
    <row r="196" spans="4:8">
      <c r="D196"/>
      <c r="G196"/>
      <c r="H196"/>
    </row>
    <row r="197" spans="4:8">
      <c r="D197"/>
      <c r="G197"/>
      <c r="H197"/>
    </row>
    <row r="198" spans="4:8">
      <c r="D198"/>
      <c r="G198"/>
      <c r="H198"/>
    </row>
    <row r="199" spans="4:8">
      <c r="D199"/>
      <c r="G199"/>
      <c r="H199"/>
    </row>
    <row r="200" spans="4:8">
      <c r="D200"/>
      <c r="G200"/>
      <c r="H200"/>
    </row>
    <row r="201" spans="4:8">
      <c r="D201"/>
      <c r="G201"/>
      <c r="H201"/>
    </row>
    <row r="202" spans="4:8">
      <c r="D202"/>
      <c r="G202"/>
      <c r="H202"/>
    </row>
    <row r="203" spans="4:8">
      <c r="D203"/>
      <c r="G203"/>
      <c r="H203"/>
    </row>
    <row r="204" spans="4:8">
      <c r="D204"/>
      <c r="G204"/>
      <c r="H204"/>
    </row>
    <row r="205" spans="4:8">
      <c r="D205"/>
      <c r="G205"/>
      <c r="H205"/>
    </row>
    <row r="206" spans="4:8">
      <c r="D206"/>
      <c r="G206"/>
      <c r="H206"/>
    </row>
    <row r="207" spans="4:8">
      <c r="D207"/>
      <c r="G207"/>
      <c r="H207"/>
    </row>
    <row r="208" spans="4:8">
      <c r="D208"/>
      <c r="G208"/>
      <c r="H208"/>
    </row>
    <row r="209" spans="4:8">
      <c r="D209"/>
      <c r="G209"/>
      <c r="H209"/>
    </row>
    <row r="210" spans="4:8">
      <c r="D210"/>
      <c r="G210"/>
      <c r="H210"/>
    </row>
    <row r="211" spans="4:8">
      <c r="D211"/>
      <c r="G211"/>
      <c r="H211"/>
    </row>
    <row r="212" spans="4:8">
      <c r="D212"/>
      <c r="G212"/>
      <c r="H212"/>
    </row>
    <row r="213" spans="4:8">
      <c r="D213"/>
      <c r="G213"/>
      <c r="H213"/>
    </row>
    <row r="214" spans="4:8">
      <c r="D214"/>
      <c r="G214"/>
      <c r="H214"/>
    </row>
    <row r="215" spans="4:8">
      <c r="D215"/>
      <c r="G215"/>
      <c r="H215"/>
    </row>
    <row r="216" spans="4:8">
      <c r="D216"/>
      <c r="G216"/>
      <c r="H216"/>
    </row>
    <row r="217" spans="4:8">
      <c r="D217"/>
      <c r="G217"/>
      <c r="H217"/>
    </row>
    <row r="218" spans="4:8">
      <c r="D218"/>
      <c r="G218"/>
      <c r="H218"/>
    </row>
    <row r="219" spans="4:8">
      <c r="D219"/>
      <c r="G219"/>
      <c r="H219"/>
    </row>
    <row r="220" spans="4:8">
      <c r="D220"/>
      <c r="G220"/>
      <c r="H220"/>
    </row>
    <row r="221" spans="4:8">
      <c r="D221"/>
      <c r="G221"/>
      <c r="H221"/>
    </row>
    <row r="222" spans="4:8">
      <c r="D222"/>
      <c r="G222"/>
      <c r="H222"/>
    </row>
    <row r="223" spans="4:8">
      <c r="D223"/>
      <c r="G223"/>
      <c r="H223"/>
    </row>
    <row r="224" spans="4:8">
      <c r="D224"/>
      <c r="G224"/>
      <c r="H224"/>
    </row>
    <row r="225" spans="4:8">
      <c r="D225"/>
      <c r="G225"/>
      <c r="H225"/>
    </row>
    <row r="226" spans="4:8">
      <c r="D226"/>
      <c r="G226"/>
      <c r="H226"/>
    </row>
    <row r="227" spans="4:8">
      <c r="D227"/>
      <c r="G227"/>
      <c r="H227"/>
    </row>
    <row r="228" spans="4:8">
      <c r="D228"/>
      <c r="G228"/>
      <c r="H228"/>
    </row>
    <row r="229" spans="4:8">
      <c r="D229"/>
      <c r="G229"/>
      <c r="H229"/>
    </row>
    <row r="230" spans="4:8">
      <c r="D230"/>
      <c r="G230"/>
      <c r="H230"/>
    </row>
    <row r="231" spans="4:8">
      <c r="D231"/>
      <c r="G231"/>
      <c r="H231"/>
    </row>
    <row r="232" spans="4:8">
      <c r="D232"/>
      <c r="G232"/>
      <c r="H232"/>
    </row>
    <row r="233" spans="4:8">
      <c r="D233"/>
      <c r="G233"/>
      <c r="H233"/>
    </row>
    <row r="234" spans="4:8">
      <c r="D234"/>
      <c r="G234"/>
      <c r="H234"/>
    </row>
    <row r="235" spans="4:8">
      <c r="D235"/>
      <c r="G235"/>
      <c r="H235"/>
    </row>
    <row r="236" spans="4:8">
      <c r="D236"/>
      <c r="G236"/>
      <c r="H236"/>
    </row>
    <row r="237" spans="4:8">
      <c r="D237"/>
      <c r="G237"/>
      <c r="H237"/>
    </row>
    <row r="238" spans="4:8">
      <c r="D238"/>
      <c r="G238"/>
      <c r="H238"/>
    </row>
    <row r="239" spans="4:8">
      <c r="D239"/>
      <c r="G239"/>
      <c r="H239"/>
    </row>
    <row r="240" spans="4:8">
      <c r="D240"/>
      <c r="G240"/>
      <c r="H240"/>
    </row>
    <row r="241" spans="4:8">
      <c r="D241"/>
      <c r="G241"/>
      <c r="H241"/>
    </row>
    <row r="242" spans="4:8">
      <c r="D242"/>
      <c r="G242"/>
      <c r="H242"/>
    </row>
    <row r="243" spans="4:8">
      <c r="D243"/>
      <c r="G243"/>
      <c r="H243"/>
    </row>
    <row r="244" spans="4:8">
      <c r="D244"/>
      <c r="G244"/>
      <c r="H244"/>
    </row>
    <row r="245" spans="4:8">
      <c r="D245"/>
      <c r="G245"/>
      <c r="H245"/>
    </row>
    <row r="246" spans="4:8">
      <c r="D246"/>
      <c r="G246"/>
      <c r="H246"/>
    </row>
    <row r="247" spans="4:8">
      <c r="D247"/>
      <c r="G247"/>
      <c r="H247"/>
    </row>
    <row r="248" spans="4:8">
      <c r="D248"/>
      <c r="G248"/>
      <c r="H248"/>
    </row>
    <row r="249" spans="4:8">
      <c r="D249"/>
      <c r="G249"/>
      <c r="H249"/>
    </row>
    <row r="250" spans="4:8">
      <c r="D250"/>
      <c r="G250"/>
      <c r="H250"/>
    </row>
    <row r="251" spans="4:8">
      <c r="D251"/>
      <c r="G251"/>
      <c r="H251"/>
    </row>
    <row r="252" spans="4:8">
      <c r="D252"/>
      <c r="G252"/>
      <c r="H252"/>
    </row>
    <row r="253" spans="4:8">
      <c r="D253"/>
      <c r="G253"/>
      <c r="H253"/>
    </row>
    <row r="254" spans="4:8">
      <c r="D254"/>
      <c r="G254"/>
      <c r="H254"/>
    </row>
    <row r="255" spans="4:8">
      <c r="D255"/>
      <c r="G255"/>
      <c r="H255"/>
    </row>
    <row r="256" spans="4:8">
      <c r="D256"/>
      <c r="G256"/>
      <c r="H256"/>
    </row>
    <row r="257" spans="4:8">
      <c r="D257"/>
      <c r="G257"/>
      <c r="H257"/>
    </row>
    <row r="258" spans="4:8">
      <c r="D258"/>
      <c r="G258"/>
      <c r="H258"/>
    </row>
    <row r="259" spans="4:8">
      <c r="D259"/>
      <c r="G259"/>
      <c r="H259"/>
    </row>
    <row r="260" spans="4:8">
      <c r="D260"/>
      <c r="G260"/>
      <c r="H260"/>
    </row>
    <row r="261" spans="4:8">
      <c r="D261"/>
      <c r="G261"/>
      <c r="H261"/>
    </row>
    <row r="262" spans="4:8">
      <c r="D262"/>
      <c r="G262"/>
      <c r="H262"/>
    </row>
    <row r="263" spans="4:8">
      <c r="D263"/>
      <c r="G263"/>
      <c r="H263"/>
    </row>
    <row r="264" spans="4:8">
      <c r="D264"/>
      <c r="G264"/>
      <c r="H264"/>
    </row>
    <row r="265" spans="4:8">
      <c r="D265"/>
      <c r="G265"/>
      <c r="H265"/>
    </row>
    <row r="266" spans="4:8">
      <c r="D266"/>
      <c r="G266"/>
      <c r="H266"/>
    </row>
    <row r="267" spans="4:8">
      <c r="D267"/>
      <c r="G267"/>
      <c r="H267"/>
    </row>
    <row r="268" spans="4:8">
      <c r="D268"/>
      <c r="G268"/>
      <c r="H268"/>
    </row>
    <row r="269" spans="4:8">
      <c r="D269"/>
      <c r="G269"/>
      <c r="H269"/>
    </row>
    <row r="270" spans="4:8">
      <c r="D270"/>
      <c r="G270"/>
      <c r="H270"/>
    </row>
    <row r="271" spans="4:8">
      <c r="D271"/>
      <c r="G271"/>
      <c r="H271"/>
    </row>
    <row r="272" spans="4:8">
      <c r="D272"/>
      <c r="G272"/>
      <c r="H272"/>
    </row>
    <row r="273" spans="4:8">
      <c r="D273"/>
      <c r="G273"/>
      <c r="H273"/>
    </row>
    <row r="274" spans="4:8">
      <c r="D274"/>
      <c r="G274"/>
      <c r="H274"/>
    </row>
    <row r="275" spans="4:8">
      <c r="D275"/>
      <c r="G275"/>
      <c r="H275"/>
    </row>
    <row r="276" spans="4:8">
      <c r="D276"/>
      <c r="G276"/>
      <c r="H276"/>
    </row>
    <row r="277" spans="4:8">
      <c r="D277"/>
      <c r="G277"/>
      <c r="H277"/>
    </row>
    <row r="278" spans="4:8">
      <c r="D278"/>
      <c r="G278"/>
      <c r="H278"/>
    </row>
    <row r="279" spans="4:8">
      <c r="D279"/>
      <c r="G279"/>
      <c r="H279"/>
    </row>
    <row r="280" spans="4:8">
      <c r="D280"/>
      <c r="G280"/>
      <c r="H280"/>
    </row>
    <row r="281" spans="4:8">
      <c r="D281"/>
      <c r="G281"/>
      <c r="H281"/>
    </row>
    <row r="282" spans="4:8">
      <c r="D282"/>
      <c r="G282"/>
      <c r="H282"/>
    </row>
    <row r="283" spans="4:8">
      <c r="D283"/>
      <c r="G283"/>
      <c r="H283"/>
    </row>
    <row r="284" spans="4:8">
      <c r="D284"/>
      <c r="G284"/>
      <c r="H284"/>
    </row>
    <row r="285" spans="4:8">
      <c r="D285"/>
      <c r="G285"/>
      <c r="H285"/>
    </row>
    <row r="286" spans="4:8">
      <c r="D286"/>
      <c r="G286"/>
      <c r="H286"/>
    </row>
    <row r="287" spans="4:8">
      <c r="D287"/>
      <c r="G287"/>
      <c r="H287"/>
    </row>
    <row r="288" spans="4:8">
      <c r="D288"/>
      <c r="G288"/>
      <c r="H288"/>
    </row>
    <row r="289" spans="4:8">
      <c r="D289"/>
      <c r="G289"/>
      <c r="H289"/>
    </row>
    <row r="290" spans="4:8">
      <c r="D290"/>
      <c r="G290"/>
      <c r="H290"/>
    </row>
    <row r="291" spans="4:8">
      <c r="D291"/>
      <c r="G291"/>
      <c r="H291"/>
    </row>
    <row r="292" spans="4:8">
      <c r="D292"/>
      <c r="G292"/>
      <c r="H292"/>
    </row>
    <row r="293" spans="4:8">
      <c r="D293"/>
      <c r="G293"/>
      <c r="H293"/>
    </row>
    <row r="294" spans="4:8">
      <c r="D294"/>
      <c r="G294"/>
      <c r="H294"/>
    </row>
    <row r="295" spans="4:8">
      <c r="D295"/>
      <c r="G295"/>
      <c r="H295"/>
    </row>
    <row r="296" spans="4:8">
      <c r="D296"/>
      <c r="G296"/>
      <c r="H296"/>
    </row>
    <row r="297" spans="4:8">
      <c r="D297"/>
      <c r="G297"/>
      <c r="H297"/>
    </row>
    <row r="298" spans="4:8">
      <c r="D298"/>
      <c r="G298"/>
      <c r="H298"/>
    </row>
    <row r="299" spans="4:8">
      <c r="D299"/>
      <c r="G299"/>
      <c r="H299"/>
    </row>
    <row r="300" spans="4:8">
      <c r="D300"/>
      <c r="G300"/>
      <c r="H300"/>
    </row>
    <row r="301" spans="4:8">
      <c r="D301"/>
      <c r="G301"/>
      <c r="H301"/>
    </row>
    <row r="302" spans="4:8">
      <c r="D302"/>
      <c r="G302"/>
      <c r="H302"/>
    </row>
    <row r="303" spans="4:8">
      <c r="D303"/>
      <c r="G303"/>
      <c r="H303"/>
    </row>
    <row r="304" spans="4:8">
      <c r="D304"/>
      <c r="G304"/>
      <c r="H304"/>
    </row>
    <row r="305" spans="4:8">
      <c r="D305"/>
      <c r="G305"/>
      <c r="H305"/>
    </row>
    <row r="306" spans="4:8">
      <c r="D306"/>
      <c r="G306"/>
      <c r="H306"/>
    </row>
    <row r="307" spans="4:8">
      <c r="D307"/>
      <c r="G307"/>
      <c r="H307"/>
    </row>
    <row r="308" spans="4:8">
      <c r="D308"/>
      <c r="G308"/>
      <c r="H308"/>
    </row>
    <row r="309" spans="4:8">
      <c r="D309"/>
      <c r="G309"/>
      <c r="H309"/>
    </row>
    <row r="310" spans="4:8">
      <c r="D310"/>
      <c r="G310"/>
      <c r="H310"/>
    </row>
    <row r="311" spans="4:8">
      <c r="D311"/>
      <c r="G311"/>
      <c r="H311"/>
    </row>
    <row r="312" spans="4:8">
      <c r="D312"/>
      <c r="G312"/>
      <c r="H312"/>
    </row>
    <row r="313" spans="4:8">
      <c r="D313"/>
      <c r="G313"/>
      <c r="H313"/>
    </row>
    <row r="314" spans="4:8">
      <c r="D314"/>
      <c r="G314"/>
      <c r="H314"/>
    </row>
    <row r="315" spans="4:8">
      <c r="D315"/>
      <c r="G315"/>
      <c r="H315"/>
    </row>
    <row r="316" spans="4:8">
      <c r="D316"/>
      <c r="G316"/>
      <c r="H316"/>
    </row>
    <row r="317" spans="4:8">
      <c r="D317"/>
      <c r="G317"/>
      <c r="H317"/>
    </row>
    <row r="318" spans="4:8">
      <c r="D318"/>
      <c r="G318"/>
      <c r="H318"/>
    </row>
    <row r="319" spans="4:8">
      <c r="D319"/>
      <c r="G319"/>
      <c r="H319"/>
    </row>
    <row r="320" spans="4:8">
      <c r="D320"/>
      <c r="G320"/>
      <c r="H320"/>
    </row>
    <row r="321" spans="4:8">
      <c r="D321"/>
      <c r="G321"/>
      <c r="H321"/>
    </row>
    <row r="322" spans="4:8">
      <c r="D322"/>
      <c r="G322"/>
      <c r="H322"/>
    </row>
    <row r="323" spans="4:8">
      <c r="D323"/>
      <c r="G323"/>
      <c r="H323"/>
    </row>
    <row r="324" spans="4:8">
      <c r="D324"/>
      <c r="G324"/>
      <c r="H324"/>
    </row>
    <row r="325" spans="4:8">
      <c r="D325"/>
      <c r="G325"/>
      <c r="H325"/>
    </row>
    <row r="326" spans="4:8">
      <c r="D326"/>
      <c r="G326"/>
      <c r="H326"/>
    </row>
    <row r="327" spans="4:8">
      <c r="D327"/>
      <c r="G327"/>
      <c r="H327"/>
    </row>
    <row r="328" spans="4:8">
      <c r="D328"/>
      <c r="G328"/>
      <c r="H328"/>
    </row>
    <row r="329" spans="4:8">
      <c r="D329"/>
      <c r="G329"/>
      <c r="H329"/>
    </row>
    <row r="330" spans="4:8">
      <c r="D330"/>
      <c r="G330"/>
      <c r="H330"/>
    </row>
    <row r="331" spans="4:8">
      <c r="D331"/>
      <c r="G331"/>
      <c r="H331"/>
    </row>
    <row r="332" spans="4:8">
      <c r="D332"/>
      <c r="G332"/>
      <c r="H332"/>
    </row>
    <row r="333" spans="4:8">
      <c r="D333"/>
      <c r="G333"/>
      <c r="H333"/>
    </row>
    <row r="334" spans="4:8">
      <c r="D334"/>
      <c r="G334"/>
      <c r="H334"/>
    </row>
    <row r="335" spans="4:8">
      <c r="D335"/>
      <c r="G335"/>
      <c r="H335"/>
    </row>
    <row r="336" spans="4:8">
      <c r="D336"/>
      <c r="G336"/>
      <c r="H336"/>
    </row>
    <row r="337" spans="4:8">
      <c r="D337"/>
      <c r="G337"/>
      <c r="H337"/>
    </row>
    <row r="338" spans="4:8">
      <c r="D338"/>
      <c r="G338"/>
      <c r="H338"/>
    </row>
    <row r="339" spans="4:8">
      <c r="D339"/>
      <c r="G339"/>
      <c r="H339"/>
    </row>
    <row r="340" spans="4:8">
      <c r="D340"/>
      <c r="G340"/>
      <c r="H340"/>
    </row>
    <row r="341" spans="4:8">
      <c r="D341"/>
      <c r="G341"/>
      <c r="H341"/>
    </row>
    <row r="342" spans="4:8">
      <c r="D342"/>
      <c r="G342"/>
      <c r="H342"/>
    </row>
    <row r="343" spans="4:8">
      <c r="D343"/>
      <c r="G343"/>
      <c r="H343"/>
    </row>
    <row r="344" spans="4:8">
      <c r="D344"/>
      <c r="G344"/>
      <c r="H344"/>
    </row>
    <row r="345" spans="4:8">
      <c r="D345"/>
      <c r="G345"/>
      <c r="H345"/>
    </row>
    <row r="346" spans="4:8">
      <c r="D346"/>
      <c r="G346"/>
      <c r="H346"/>
    </row>
    <row r="347" spans="4:8">
      <c r="D347"/>
      <c r="G347"/>
      <c r="H347"/>
    </row>
    <row r="348" spans="4:8">
      <c r="D348"/>
      <c r="G348"/>
      <c r="H348"/>
    </row>
    <row r="349" spans="4:8">
      <c r="D349"/>
      <c r="G349"/>
      <c r="H349"/>
    </row>
    <row r="350" spans="4:8">
      <c r="D350"/>
      <c r="G350"/>
      <c r="H350"/>
    </row>
    <row r="351" spans="4:8">
      <c r="D351"/>
      <c r="G351"/>
      <c r="H351"/>
    </row>
    <row r="352" spans="4:8">
      <c r="D352"/>
      <c r="G352"/>
      <c r="H352"/>
    </row>
    <row r="353" spans="4:8">
      <c r="D353"/>
      <c r="G353"/>
      <c r="H353"/>
    </row>
    <row r="354" spans="4:8">
      <c r="D354"/>
      <c r="G354"/>
      <c r="H354"/>
    </row>
    <row r="355" spans="4:8">
      <c r="D355"/>
      <c r="G355"/>
      <c r="H355"/>
    </row>
    <row r="356" spans="4:8">
      <c r="D356"/>
      <c r="G356"/>
      <c r="H356"/>
    </row>
    <row r="357" spans="4:8">
      <c r="D357"/>
      <c r="G357"/>
      <c r="H357"/>
    </row>
    <row r="358" spans="4:8">
      <c r="D358"/>
      <c r="G358"/>
      <c r="H358"/>
    </row>
    <row r="359" spans="4:8">
      <c r="D359"/>
      <c r="G359"/>
      <c r="H359"/>
    </row>
    <row r="360" spans="4:8">
      <c r="D360"/>
      <c r="G360"/>
      <c r="H360"/>
    </row>
    <row r="361" spans="4:8">
      <c r="D361"/>
      <c r="G361"/>
      <c r="H361"/>
    </row>
    <row r="362" spans="4:8">
      <c r="D362"/>
      <c r="G362"/>
      <c r="H362"/>
    </row>
    <row r="363" spans="4:8">
      <c r="D363"/>
      <c r="G363"/>
      <c r="H363"/>
    </row>
    <row r="364" spans="4:8">
      <c r="D364"/>
      <c r="G364"/>
      <c r="H364"/>
    </row>
    <row r="365" spans="4:8">
      <c r="D365"/>
      <c r="G365"/>
      <c r="H365"/>
    </row>
    <row r="366" spans="4:8">
      <c r="D366"/>
      <c r="G366"/>
      <c r="H366"/>
    </row>
    <row r="367" spans="4:8">
      <c r="D367"/>
      <c r="G367"/>
      <c r="H367"/>
    </row>
    <row r="368" spans="4:8">
      <c r="D368"/>
      <c r="G368"/>
      <c r="H368"/>
    </row>
    <row r="369" spans="4:8">
      <c r="D369"/>
      <c r="G369"/>
      <c r="H369"/>
    </row>
    <row r="370" spans="4:8">
      <c r="D370"/>
      <c r="G370"/>
      <c r="H370"/>
    </row>
    <row r="371" spans="4:8">
      <c r="D371"/>
      <c r="G371"/>
      <c r="H371"/>
    </row>
    <row r="372" spans="4:8">
      <c r="D372"/>
      <c r="G372"/>
      <c r="H372"/>
    </row>
    <row r="373" spans="4:8">
      <c r="D373"/>
      <c r="G373"/>
      <c r="H373"/>
    </row>
    <row r="374" spans="4:8">
      <c r="D374"/>
      <c r="G374"/>
      <c r="H374"/>
    </row>
    <row r="375" spans="4:8">
      <c r="D375"/>
      <c r="G375"/>
      <c r="H375"/>
    </row>
    <row r="376" spans="4:8">
      <c r="D376"/>
      <c r="G376"/>
      <c r="H376"/>
    </row>
    <row r="377" spans="4:8">
      <c r="D377"/>
      <c r="G377"/>
      <c r="H377"/>
    </row>
    <row r="378" spans="4:8">
      <c r="D378"/>
      <c r="G378"/>
      <c r="H378"/>
    </row>
    <row r="379" spans="4:8">
      <c r="D379"/>
      <c r="G379"/>
      <c r="H379"/>
    </row>
    <row r="380" spans="4:8">
      <c r="D380"/>
      <c r="G380"/>
      <c r="H380"/>
    </row>
    <row r="381" spans="4:8">
      <c r="D381"/>
      <c r="G381"/>
      <c r="H381"/>
    </row>
    <row r="382" spans="4:8">
      <c r="D382"/>
      <c r="G382"/>
      <c r="H382"/>
    </row>
    <row r="383" spans="4:8">
      <c r="D383"/>
      <c r="G383"/>
      <c r="H383"/>
    </row>
    <row r="384" spans="4:8">
      <c r="D384"/>
      <c r="G384"/>
      <c r="H384"/>
    </row>
    <row r="385" spans="4:8">
      <c r="D385"/>
      <c r="G385"/>
      <c r="H385"/>
    </row>
    <row r="386" spans="4:8">
      <c r="D386"/>
      <c r="G386"/>
      <c r="H386"/>
    </row>
    <row r="387" spans="4:8">
      <c r="D387"/>
      <c r="G387"/>
      <c r="H387"/>
    </row>
    <row r="388" spans="4:8">
      <c r="D388"/>
      <c r="G388"/>
      <c r="H388"/>
    </row>
    <row r="389" spans="4:8">
      <c r="D389"/>
      <c r="G389"/>
      <c r="H389"/>
    </row>
    <row r="390" spans="4:8">
      <c r="D390"/>
      <c r="G390"/>
      <c r="H390"/>
    </row>
    <row r="391" spans="4:8">
      <c r="D391"/>
      <c r="G391"/>
      <c r="H391"/>
    </row>
    <row r="392" spans="4:8">
      <c r="D392"/>
      <c r="G392"/>
      <c r="H392"/>
    </row>
    <row r="393" spans="4:8">
      <c r="D393"/>
      <c r="G393"/>
      <c r="H393"/>
    </row>
    <row r="394" spans="4:8">
      <c r="D394"/>
      <c r="G394"/>
      <c r="H394"/>
    </row>
    <row r="395" spans="4:8">
      <c r="D395"/>
      <c r="G395"/>
      <c r="H395"/>
    </row>
    <row r="396" spans="4:8">
      <c r="D396"/>
      <c r="G396"/>
      <c r="H396"/>
    </row>
    <row r="397" spans="4:8">
      <c r="D397"/>
      <c r="G397"/>
      <c r="H397"/>
    </row>
    <row r="398" spans="4:8">
      <c r="D398"/>
      <c r="G398"/>
      <c r="H398"/>
    </row>
    <row r="399" spans="4:8">
      <c r="D399"/>
      <c r="G399"/>
      <c r="H399"/>
    </row>
    <row r="400" spans="4:8">
      <c r="D400"/>
      <c r="G400"/>
      <c r="H400"/>
    </row>
    <row r="401" spans="4:8">
      <c r="D401"/>
      <c r="G401"/>
      <c r="H401"/>
    </row>
    <row r="402" spans="4:8">
      <c r="D402"/>
      <c r="G402"/>
      <c r="H402"/>
    </row>
    <row r="403" spans="4:8">
      <c r="D403"/>
      <c r="G403"/>
      <c r="H403"/>
    </row>
    <row r="404" spans="4:8">
      <c r="D404"/>
      <c r="G404"/>
      <c r="H404"/>
    </row>
    <row r="405" spans="4:8">
      <c r="D405"/>
      <c r="G405"/>
      <c r="H405"/>
    </row>
    <row r="406" spans="4:8">
      <c r="D406"/>
      <c r="G406"/>
      <c r="H406"/>
    </row>
    <row r="407" spans="4:8">
      <c r="D407"/>
      <c r="G407"/>
      <c r="H407"/>
    </row>
    <row r="408" spans="4:8">
      <c r="D408"/>
      <c r="G408"/>
      <c r="H408"/>
    </row>
    <row r="409" spans="4:8">
      <c r="D409"/>
      <c r="G409"/>
      <c r="H409"/>
    </row>
    <row r="410" spans="4:8">
      <c r="D410"/>
      <c r="G410"/>
      <c r="H410"/>
    </row>
    <row r="411" spans="4:8">
      <c r="D411"/>
      <c r="G411"/>
      <c r="H411"/>
    </row>
    <row r="412" spans="4:8">
      <c r="D412"/>
      <c r="G412"/>
      <c r="H412"/>
    </row>
    <row r="413" spans="4:8">
      <c r="D413"/>
      <c r="G413"/>
      <c r="H413"/>
    </row>
    <row r="414" spans="4:8">
      <c r="D414"/>
      <c r="G414"/>
      <c r="H414"/>
    </row>
    <row r="415" spans="4:8">
      <c r="D415"/>
      <c r="G415"/>
      <c r="H415"/>
    </row>
    <row r="416" spans="4:8">
      <c r="D416"/>
      <c r="G416"/>
      <c r="H416"/>
    </row>
    <row r="417" spans="4:8">
      <c r="D417"/>
      <c r="G417"/>
      <c r="H417"/>
    </row>
    <row r="418" spans="4:8">
      <c r="D418"/>
      <c r="G418"/>
      <c r="H418"/>
    </row>
    <row r="419" spans="4:8">
      <c r="D419"/>
      <c r="G419"/>
      <c r="H419"/>
    </row>
    <row r="420" spans="4:8">
      <c r="D420"/>
      <c r="G420"/>
      <c r="H420"/>
    </row>
    <row r="421" spans="4:8">
      <c r="D421"/>
      <c r="G421"/>
      <c r="H421"/>
    </row>
    <row r="422" spans="4:8">
      <c r="D422"/>
      <c r="G422"/>
      <c r="H422"/>
    </row>
    <row r="423" spans="4:8">
      <c r="D423"/>
      <c r="G423"/>
      <c r="H423"/>
    </row>
    <row r="424" spans="4:8">
      <c r="D424"/>
      <c r="G424"/>
      <c r="H424"/>
    </row>
    <row r="425" spans="4:8">
      <c r="D425"/>
      <c r="G425"/>
      <c r="H425"/>
    </row>
    <row r="426" spans="4:8">
      <c r="D426"/>
      <c r="G426"/>
      <c r="H426"/>
    </row>
    <row r="427" spans="4:8">
      <c r="D427"/>
      <c r="G427"/>
      <c r="H427"/>
    </row>
    <row r="428" spans="4:8">
      <c r="D428"/>
      <c r="G428"/>
      <c r="H428"/>
    </row>
    <row r="429" spans="4:8">
      <c r="D429"/>
      <c r="G429"/>
      <c r="H429"/>
    </row>
    <row r="430" spans="4:8">
      <c r="D430"/>
      <c r="G430"/>
      <c r="H430"/>
    </row>
    <row r="431" spans="4:8">
      <c r="D431"/>
      <c r="G431"/>
      <c r="H431"/>
    </row>
    <row r="432" spans="4:8">
      <c r="D432"/>
      <c r="G432"/>
      <c r="H432"/>
    </row>
    <row r="433" spans="4:8">
      <c r="D433"/>
      <c r="G433"/>
      <c r="H433"/>
    </row>
    <row r="434" spans="4:8">
      <c r="D434"/>
      <c r="G434"/>
      <c r="H434"/>
    </row>
    <row r="435" spans="4:8">
      <c r="D435"/>
      <c r="G435"/>
      <c r="H435"/>
    </row>
    <row r="436" spans="4:8">
      <c r="D436"/>
      <c r="G436"/>
      <c r="H436"/>
    </row>
    <row r="437" spans="4:8">
      <c r="D437"/>
      <c r="G437"/>
      <c r="H437"/>
    </row>
    <row r="438" spans="4:8">
      <c r="D438"/>
      <c r="G438"/>
      <c r="H438"/>
    </row>
    <row r="439" spans="4:8">
      <c r="D439"/>
      <c r="G439"/>
      <c r="H439"/>
    </row>
    <row r="440" spans="4:8">
      <c r="D440"/>
      <c r="G440"/>
      <c r="H440"/>
    </row>
    <row r="441" spans="4:8">
      <c r="D441"/>
      <c r="G441"/>
      <c r="H441"/>
    </row>
    <row r="442" spans="4:8">
      <c r="D442"/>
      <c r="G442"/>
      <c r="H442"/>
    </row>
    <row r="443" spans="4:8">
      <c r="D443"/>
      <c r="G443"/>
      <c r="H443"/>
    </row>
    <row r="444" spans="4:8">
      <c r="D444"/>
      <c r="G444"/>
      <c r="H444"/>
    </row>
    <row r="445" spans="4:8">
      <c r="D445"/>
      <c r="G445"/>
      <c r="H445"/>
    </row>
    <row r="446" spans="4:8">
      <c r="D446"/>
      <c r="G446"/>
      <c r="H446"/>
    </row>
    <row r="447" spans="4:8">
      <c r="D447"/>
      <c r="G447"/>
      <c r="H447"/>
    </row>
    <row r="448" spans="4:8">
      <c r="D448"/>
      <c r="G448"/>
      <c r="H448"/>
    </row>
    <row r="449" spans="4:8">
      <c r="D449"/>
      <c r="G449"/>
      <c r="H449"/>
    </row>
    <row r="450" spans="4:8">
      <c r="D450"/>
      <c r="G450"/>
      <c r="H450"/>
    </row>
    <row r="451" spans="4:8">
      <c r="D451"/>
      <c r="G451"/>
      <c r="H451"/>
    </row>
    <row r="452" spans="4:8">
      <c r="D452"/>
      <c r="G452"/>
      <c r="H452"/>
    </row>
    <row r="453" spans="4:8">
      <c r="D453"/>
      <c r="G453"/>
      <c r="H453"/>
    </row>
    <row r="454" spans="4:8">
      <c r="D454"/>
      <c r="G454"/>
      <c r="H454"/>
    </row>
    <row r="455" spans="4:8">
      <c r="D455"/>
      <c r="G455"/>
      <c r="H455"/>
    </row>
    <row r="456" spans="4:8">
      <c r="D456"/>
      <c r="G456"/>
      <c r="H456"/>
    </row>
    <row r="457" spans="4:8">
      <c r="D457"/>
      <c r="G457"/>
      <c r="H457"/>
    </row>
    <row r="458" spans="4:8">
      <c r="D458"/>
      <c r="G458"/>
      <c r="H458"/>
    </row>
    <row r="459" spans="4:8">
      <c r="D459"/>
      <c r="G459"/>
      <c r="H459"/>
    </row>
    <row r="460" spans="4:8">
      <c r="D460"/>
      <c r="G460"/>
      <c r="H460"/>
    </row>
    <row r="461" spans="4:8">
      <c r="D461"/>
      <c r="G461"/>
      <c r="H461"/>
    </row>
    <row r="462" spans="4:8">
      <c r="D462"/>
      <c r="G462"/>
      <c r="H462"/>
    </row>
    <row r="463" spans="4:8">
      <c r="D463"/>
      <c r="G463"/>
      <c r="H463"/>
    </row>
    <row r="464" spans="4:8">
      <c r="D464"/>
      <c r="G464"/>
      <c r="H464"/>
    </row>
    <row r="465" spans="4:8">
      <c r="D465"/>
      <c r="G465"/>
      <c r="H465"/>
    </row>
    <row r="466" spans="4:8">
      <c r="D466"/>
      <c r="G466"/>
      <c r="H466"/>
    </row>
    <row r="467" spans="4:8">
      <c r="D467"/>
      <c r="G467"/>
      <c r="H467"/>
    </row>
    <row r="468" spans="4:8">
      <c r="D468"/>
      <c r="G468"/>
      <c r="H468"/>
    </row>
    <row r="469" spans="4:8">
      <c r="D469"/>
      <c r="G469"/>
      <c r="H469"/>
    </row>
    <row r="470" spans="4:8">
      <c r="D470"/>
      <c r="G470"/>
      <c r="H470"/>
    </row>
    <row r="471" spans="4:8">
      <c r="D471"/>
      <c r="G471"/>
      <c r="H471"/>
    </row>
    <row r="472" spans="4:8">
      <c r="D472"/>
      <c r="G472"/>
      <c r="H472"/>
    </row>
    <row r="473" spans="4:8">
      <c r="D473"/>
      <c r="G473"/>
      <c r="H473"/>
    </row>
    <row r="474" spans="4:8">
      <c r="D474"/>
      <c r="G474"/>
      <c r="H474"/>
    </row>
    <row r="475" spans="4:8">
      <c r="D475"/>
      <c r="G475"/>
      <c r="H475"/>
    </row>
    <row r="476" spans="4:8">
      <c r="D476"/>
      <c r="G476"/>
      <c r="H476"/>
    </row>
    <row r="477" spans="4:8">
      <c r="D477"/>
      <c r="G477"/>
      <c r="H477"/>
    </row>
    <row r="478" spans="4:8">
      <c r="D478"/>
      <c r="G478"/>
      <c r="H478"/>
    </row>
    <row r="479" spans="4:8">
      <c r="D479"/>
      <c r="G479"/>
      <c r="H479"/>
    </row>
    <row r="480" spans="4:8">
      <c r="D480"/>
      <c r="G480"/>
      <c r="H480"/>
    </row>
    <row r="481" spans="4:8">
      <c r="D481"/>
      <c r="G481"/>
      <c r="H481"/>
    </row>
    <row r="482" spans="4:8">
      <c r="D482"/>
      <c r="G482"/>
      <c r="H482"/>
    </row>
    <row r="483" spans="4:8">
      <c r="D483"/>
      <c r="G483"/>
      <c r="H483"/>
    </row>
    <row r="484" spans="4:8">
      <c r="D484"/>
      <c r="G484"/>
      <c r="H484"/>
    </row>
    <row r="485" spans="4:8">
      <c r="D485"/>
      <c r="G485"/>
      <c r="H485"/>
    </row>
    <row r="486" spans="4:8">
      <c r="D486"/>
      <c r="G486"/>
      <c r="H486"/>
    </row>
    <row r="487" spans="4:8">
      <c r="D487"/>
      <c r="G487"/>
      <c r="H487"/>
    </row>
    <row r="488" spans="4:8">
      <c r="D488"/>
      <c r="G488"/>
      <c r="H488"/>
    </row>
    <row r="489" spans="4:8">
      <c r="D489"/>
      <c r="G489"/>
      <c r="H489"/>
    </row>
    <row r="490" spans="4:8">
      <c r="D490"/>
      <c r="G490"/>
      <c r="H490"/>
    </row>
    <row r="491" spans="4:8">
      <c r="D491"/>
      <c r="G491"/>
      <c r="H491"/>
    </row>
    <row r="492" spans="4:8">
      <c r="D492"/>
      <c r="G492"/>
      <c r="H492"/>
    </row>
    <row r="493" spans="4:8">
      <c r="D493"/>
      <c r="G493"/>
      <c r="H493"/>
    </row>
    <row r="494" spans="4:8">
      <c r="D494"/>
      <c r="G494"/>
      <c r="H494"/>
    </row>
    <row r="495" spans="4:8">
      <c r="D495"/>
      <c r="G495"/>
      <c r="H495"/>
    </row>
    <row r="496" spans="4:8">
      <c r="D496"/>
      <c r="G496"/>
      <c r="H496"/>
    </row>
    <row r="497" spans="4:8">
      <c r="D497"/>
      <c r="G497"/>
      <c r="H497"/>
    </row>
    <row r="498" spans="4:8">
      <c r="D498"/>
      <c r="G498"/>
      <c r="H498"/>
    </row>
    <row r="499" spans="4:8">
      <c r="D499"/>
      <c r="G499"/>
      <c r="H499"/>
    </row>
    <row r="500" spans="4:8">
      <c r="D500"/>
      <c r="G500"/>
      <c r="H500"/>
    </row>
    <row r="501" spans="4:8">
      <c r="D501"/>
      <c r="G501"/>
      <c r="H501"/>
    </row>
    <row r="502" spans="4:8">
      <c r="D502"/>
      <c r="G502"/>
      <c r="H502"/>
    </row>
    <row r="503" spans="4:8">
      <c r="D503"/>
      <c r="G503"/>
      <c r="H503"/>
    </row>
    <row r="504" spans="4:8">
      <c r="D504"/>
      <c r="G504"/>
      <c r="H504"/>
    </row>
    <row r="505" spans="4:8">
      <c r="D505"/>
      <c r="G505"/>
      <c r="H505"/>
    </row>
    <row r="506" spans="4:8">
      <c r="D506"/>
      <c r="G506"/>
      <c r="H506"/>
    </row>
    <row r="507" spans="4:8">
      <c r="D507"/>
      <c r="G507"/>
      <c r="H507"/>
    </row>
    <row r="508" spans="4:8">
      <c r="D508"/>
      <c r="G508"/>
      <c r="H508"/>
    </row>
    <row r="509" spans="4:8">
      <c r="D509"/>
      <c r="G509"/>
      <c r="H509"/>
    </row>
    <row r="510" spans="4:8">
      <c r="D510"/>
      <c r="G510"/>
      <c r="H510"/>
    </row>
    <row r="511" spans="4:8">
      <c r="D511"/>
      <c r="G511"/>
      <c r="H511"/>
    </row>
    <row r="512" spans="4:8">
      <c r="D512"/>
      <c r="G512"/>
      <c r="H512"/>
    </row>
    <row r="513" spans="4:8">
      <c r="D513"/>
      <c r="G513"/>
      <c r="H513"/>
    </row>
    <row r="514" spans="4:8">
      <c r="D514"/>
      <c r="G514"/>
      <c r="H514"/>
    </row>
    <row r="515" spans="4:8">
      <c r="D515"/>
      <c r="G515"/>
      <c r="H515"/>
    </row>
    <row r="516" spans="4:8">
      <c r="D516"/>
      <c r="G516"/>
      <c r="H516"/>
    </row>
    <row r="517" spans="4:8">
      <c r="D517"/>
      <c r="G517"/>
      <c r="H517"/>
    </row>
    <row r="518" spans="4:8">
      <c r="D518"/>
      <c r="G518"/>
      <c r="H518"/>
    </row>
    <row r="519" spans="4:8">
      <c r="D519"/>
      <c r="G519"/>
      <c r="H519"/>
    </row>
    <row r="520" spans="4:8">
      <c r="D520"/>
      <c r="G520"/>
      <c r="H520"/>
    </row>
    <row r="521" spans="4:8">
      <c r="D521"/>
      <c r="G521"/>
      <c r="H521"/>
    </row>
    <row r="522" spans="4:8">
      <c r="D522"/>
      <c r="G522"/>
      <c r="H522"/>
    </row>
    <row r="523" spans="4:8">
      <c r="D523"/>
      <c r="G523"/>
      <c r="H523"/>
    </row>
    <row r="524" spans="4:8">
      <c r="D524"/>
      <c r="G524"/>
      <c r="H524"/>
    </row>
    <row r="525" spans="4:8">
      <c r="D525"/>
      <c r="G525"/>
      <c r="H525"/>
    </row>
    <row r="526" spans="4:8">
      <c r="D526"/>
      <c r="G526"/>
      <c r="H526"/>
    </row>
    <row r="527" spans="4:8">
      <c r="D527"/>
      <c r="G527"/>
      <c r="H527"/>
    </row>
    <row r="528" spans="4:8">
      <c r="D528"/>
      <c r="G528"/>
      <c r="H528"/>
    </row>
    <row r="529" spans="4:8">
      <c r="D529"/>
      <c r="G529"/>
      <c r="H529"/>
    </row>
    <row r="530" spans="4:8">
      <c r="D530"/>
      <c r="G530"/>
      <c r="H530"/>
    </row>
    <row r="531" spans="4:8">
      <c r="D531"/>
      <c r="G531"/>
      <c r="H531"/>
    </row>
    <row r="532" spans="4:8">
      <c r="D532"/>
      <c r="G532"/>
      <c r="H532"/>
    </row>
    <row r="533" spans="4:8">
      <c r="D533"/>
      <c r="G533"/>
      <c r="H533"/>
    </row>
    <row r="534" spans="4:8">
      <c r="D534"/>
      <c r="G534"/>
      <c r="H534"/>
    </row>
    <row r="535" spans="4:8">
      <c r="D535"/>
      <c r="G535"/>
      <c r="H535"/>
    </row>
    <row r="536" spans="4:8">
      <c r="D536"/>
      <c r="G536"/>
      <c r="H536"/>
    </row>
    <row r="537" spans="4:8">
      <c r="D537"/>
      <c r="G537"/>
      <c r="H537"/>
    </row>
    <row r="538" spans="4:8">
      <c r="D538"/>
      <c r="G538"/>
      <c r="H538"/>
    </row>
    <row r="539" spans="4:8">
      <c r="D539"/>
      <c r="G539"/>
      <c r="H539"/>
    </row>
    <row r="540" spans="4:8">
      <c r="D540"/>
      <c r="G540"/>
      <c r="H540"/>
    </row>
    <row r="541" spans="4:8">
      <c r="D541"/>
      <c r="G541"/>
      <c r="H541"/>
    </row>
    <row r="542" spans="4:8">
      <c r="D542"/>
      <c r="G542"/>
      <c r="H542"/>
    </row>
    <row r="543" spans="4:8">
      <c r="D543"/>
      <c r="G543"/>
      <c r="H543"/>
    </row>
    <row r="544" spans="4:8">
      <c r="D544"/>
      <c r="G544"/>
      <c r="H544"/>
    </row>
    <row r="545" spans="4:8">
      <c r="D545"/>
      <c r="G545"/>
      <c r="H545"/>
    </row>
    <row r="546" spans="4:8">
      <c r="D546"/>
      <c r="G546"/>
      <c r="H546"/>
    </row>
    <row r="547" spans="4:8">
      <c r="D547"/>
      <c r="G547"/>
      <c r="H547"/>
    </row>
    <row r="548" spans="4:8">
      <c r="D548"/>
      <c r="G548"/>
      <c r="H548"/>
    </row>
    <row r="549" spans="4:8">
      <c r="D549"/>
      <c r="G549"/>
      <c r="H549"/>
    </row>
    <row r="550" spans="4:8">
      <c r="D550"/>
      <c r="G550"/>
      <c r="H550"/>
    </row>
    <row r="551" spans="4:8">
      <c r="D551"/>
      <c r="G551"/>
      <c r="H551"/>
    </row>
    <row r="552" spans="4:8">
      <c r="D552"/>
      <c r="G552"/>
      <c r="H552"/>
    </row>
    <row r="553" spans="4:8">
      <c r="D553"/>
      <c r="G553"/>
      <c r="H553"/>
    </row>
    <row r="554" spans="4:8">
      <c r="D554"/>
      <c r="G554"/>
      <c r="H554"/>
    </row>
    <row r="555" spans="4:8">
      <c r="D555"/>
      <c r="G555"/>
      <c r="H555"/>
    </row>
    <row r="556" spans="4:8">
      <c r="D556"/>
      <c r="G556"/>
      <c r="H556"/>
    </row>
    <row r="557" spans="4:8">
      <c r="D557"/>
      <c r="G557"/>
      <c r="H557"/>
    </row>
    <row r="558" spans="4:8">
      <c r="D558"/>
      <c r="G558"/>
      <c r="H558"/>
    </row>
    <row r="559" spans="4:8">
      <c r="D559"/>
      <c r="G559"/>
      <c r="H559"/>
    </row>
    <row r="560" spans="4:8">
      <c r="D560"/>
      <c r="G560"/>
      <c r="H560"/>
    </row>
    <row r="561" spans="4:8">
      <c r="D561"/>
      <c r="G561"/>
      <c r="H561"/>
    </row>
    <row r="562" spans="4:8">
      <c r="D562"/>
      <c r="G562"/>
      <c r="H562"/>
    </row>
    <row r="563" spans="4:8">
      <c r="D563"/>
      <c r="G563"/>
      <c r="H563"/>
    </row>
    <row r="564" spans="4:8">
      <c r="D564"/>
      <c r="G564"/>
      <c r="H564"/>
    </row>
    <row r="565" spans="4:8">
      <c r="D565"/>
      <c r="G565"/>
      <c r="H565"/>
    </row>
    <row r="566" spans="4:8">
      <c r="D566"/>
      <c r="G566"/>
      <c r="H566"/>
    </row>
    <row r="567" spans="4:8">
      <c r="D567"/>
      <c r="G567"/>
      <c r="H567"/>
    </row>
    <row r="568" spans="4:8">
      <c r="D568"/>
      <c r="G568"/>
      <c r="H568"/>
    </row>
    <row r="569" spans="4:8">
      <c r="D569"/>
      <c r="G569"/>
      <c r="H569"/>
    </row>
    <row r="570" spans="4:8">
      <c r="D570"/>
      <c r="G570"/>
      <c r="H570"/>
    </row>
    <row r="571" spans="4:8">
      <c r="D571"/>
      <c r="G571"/>
      <c r="H571"/>
    </row>
    <row r="572" spans="4:8">
      <c r="D572"/>
      <c r="G572"/>
      <c r="H572"/>
    </row>
    <row r="573" spans="4:8">
      <c r="D573"/>
      <c r="G573"/>
      <c r="H573"/>
    </row>
    <row r="574" spans="4:8">
      <c r="D574"/>
      <c r="G574"/>
      <c r="H574"/>
    </row>
    <row r="575" spans="4:8">
      <c r="D575"/>
      <c r="G575"/>
      <c r="H575"/>
    </row>
    <row r="576" spans="4:8">
      <c r="D576"/>
      <c r="G576"/>
      <c r="H576"/>
    </row>
    <row r="577" spans="4:8">
      <c r="D577"/>
      <c r="G577"/>
      <c r="H577"/>
    </row>
    <row r="578" spans="4:8">
      <c r="D578"/>
      <c r="G578"/>
      <c r="H578"/>
    </row>
    <row r="579" spans="4:8">
      <c r="D579"/>
      <c r="G579"/>
      <c r="H579"/>
    </row>
    <row r="580" spans="4:8">
      <c r="D580"/>
      <c r="G580"/>
      <c r="H580"/>
    </row>
    <row r="581" spans="4:8">
      <c r="D581"/>
      <c r="G581"/>
      <c r="H581"/>
    </row>
    <row r="582" spans="4:8">
      <c r="D582"/>
      <c r="G582"/>
      <c r="H582"/>
    </row>
    <row r="583" spans="4:8">
      <c r="D583"/>
      <c r="G583"/>
      <c r="H583"/>
    </row>
    <row r="584" spans="4:8">
      <c r="D584"/>
      <c r="G584"/>
      <c r="H584"/>
    </row>
    <row r="585" spans="4:8">
      <c r="D585"/>
      <c r="G585"/>
      <c r="H585"/>
    </row>
    <row r="586" spans="4:8">
      <c r="D586"/>
      <c r="G586"/>
      <c r="H586"/>
    </row>
    <row r="587" spans="4:8">
      <c r="D587"/>
      <c r="G587"/>
      <c r="H587"/>
    </row>
    <row r="588" spans="4:8">
      <c r="D588"/>
      <c r="G588"/>
      <c r="H588"/>
    </row>
    <row r="589" spans="4:8">
      <c r="D589"/>
      <c r="G589"/>
      <c r="H589"/>
    </row>
    <row r="590" spans="4:8">
      <c r="D590"/>
      <c r="G590"/>
      <c r="H590"/>
    </row>
    <row r="591" spans="4:8">
      <c r="D591"/>
      <c r="G591"/>
      <c r="H591"/>
    </row>
    <row r="592" spans="4:8">
      <c r="D592"/>
      <c r="G592"/>
      <c r="H592"/>
    </row>
    <row r="593" spans="4:8">
      <c r="D593"/>
      <c r="G593"/>
      <c r="H593"/>
    </row>
    <row r="594" spans="4:8">
      <c r="D594"/>
      <c r="G594"/>
      <c r="H594"/>
    </row>
    <row r="595" spans="4:8">
      <c r="D595"/>
      <c r="G595"/>
      <c r="H595"/>
    </row>
    <row r="596" spans="4:8">
      <c r="D596"/>
      <c r="G596"/>
      <c r="H596"/>
    </row>
    <row r="597" spans="4:8">
      <c r="D597"/>
      <c r="G597"/>
      <c r="H597"/>
    </row>
    <row r="598" spans="4:8">
      <c r="D598"/>
      <c r="G598"/>
      <c r="H598"/>
    </row>
    <row r="599" spans="4:8">
      <c r="D599"/>
      <c r="G599"/>
      <c r="H599"/>
    </row>
    <row r="600" spans="4:8">
      <c r="D600"/>
      <c r="G600"/>
      <c r="H600"/>
    </row>
    <row r="601" spans="4:8">
      <c r="D601"/>
      <c r="G601"/>
      <c r="H601"/>
    </row>
    <row r="602" spans="4:8">
      <c r="D602"/>
      <c r="G602"/>
      <c r="H602"/>
    </row>
    <row r="603" spans="4:8">
      <c r="D603"/>
      <c r="G603"/>
      <c r="H603"/>
    </row>
    <row r="604" spans="4:8">
      <c r="D604"/>
      <c r="G604"/>
      <c r="H604"/>
    </row>
    <row r="605" spans="4:8">
      <c r="D605"/>
      <c r="G605"/>
      <c r="H605"/>
    </row>
    <row r="606" spans="4:8">
      <c r="D606"/>
      <c r="G606"/>
      <c r="H606"/>
    </row>
    <row r="607" spans="4:8">
      <c r="D607"/>
      <c r="G607"/>
      <c r="H607"/>
    </row>
    <row r="608" spans="4:8">
      <c r="D608"/>
      <c r="G608"/>
      <c r="H608"/>
    </row>
    <row r="609" spans="4:8">
      <c r="D609"/>
      <c r="G609"/>
      <c r="H609"/>
    </row>
    <row r="610" spans="4:8">
      <c r="D610"/>
      <c r="G610"/>
      <c r="H610"/>
    </row>
    <row r="611" spans="4:8">
      <c r="D611"/>
      <c r="G611"/>
      <c r="H611"/>
    </row>
    <row r="612" spans="4:8">
      <c r="D612"/>
      <c r="G612"/>
      <c r="H612"/>
    </row>
    <row r="613" spans="4:8">
      <c r="D613"/>
      <c r="G613"/>
      <c r="H613"/>
    </row>
    <row r="614" spans="4:8">
      <c r="D614"/>
      <c r="G614"/>
      <c r="H614"/>
    </row>
    <row r="615" spans="4:8">
      <c r="D615"/>
      <c r="G615"/>
      <c r="H615"/>
    </row>
    <row r="616" spans="4:8">
      <c r="D616"/>
      <c r="G616"/>
      <c r="H616"/>
    </row>
    <row r="617" spans="4:8">
      <c r="D617"/>
      <c r="G617"/>
      <c r="H617"/>
    </row>
    <row r="618" spans="4:8">
      <c r="D618"/>
      <c r="G618"/>
      <c r="H618"/>
    </row>
  </sheetData>
  <mergeCells count="16">
    <mergeCell ref="O2:R2"/>
    <mergeCell ref="A1:R1"/>
    <mergeCell ref="A2:A3"/>
    <mergeCell ref="B2:B3"/>
    <mergeCell ref="C2:C3"/>
    <mergeCell ref="D2:D3"/>
    <mergeCell ref="E2:E3"/>
    <mergeCell ref="F2:F3"/>
    <mergeCell ref="G2:G3"/>
    <mergeCell ref="H2:H3"/>
    <mergeCell ref="I2:I3"/>
    <mergeCell ref="J2:J3"/>
    <mergeCell ref="K2:K3"/>
    <mergeCell ref="L2:L3"/>
    <mergeCell ref="M2:M3"/>
    <mergeCell ref="N2:N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dimension ref="A1:AF28"/>
  <sheetViews>
    <sheetView topLeftCell="A4" workbookViewId="0">
      <selection activeCell="K6" sqref="K6:L6"/>
    </sheetView>
  </sheetViews>
  <sheetFormatPr defaultRowHeight="15"/>
  <cols>
    <col min="1" max="1" width="5.85546875" customWidth="1"/>
    <col min="2" max="2" width="15.7109375" customWidth="1"/>
    <col min="3" max="3" width="12.42578125" customWidth="1"/>
    <col min="4" max="4" width="30.140625" customWidth="1"/>
    <col min="5" max="5" width="11.85546875" customWidth="1"/>
    <col min="6" max="6" width="14.5703125" customWidth="1"/>
    <col min="7" max="7" width="11.7109375" customWidth="1"/>
    <col min="8" max="8" width="18.28515625" customWidth="1"/>
    <col min="10" max="10" width="15.7109375" customWidth="1"/>
    <col min="13" max="13" width="13.140625" customWidth="1"/>
  </cols>
  <sheetData>
    <row r="1" spans="1:32" ht="57.75" customHeight="1">
      <c r="A1" s="598" t="s">
        <v>0</v>
      </c>
      <c r="B1" s="554" t="s">
        <v>1241</v>
      </c>
      <c r="C1" s="554" t="s">
        <v>2</v>
      </c>
      <c r="D1" s="554" t="s">
        <v>1245</v>
      </c>
      <c r="E1" s="554" t="s">
        <v>1243</v>
      </c>
      <c r="F1" s="555" t="s">
        <v>1242</v>
      </c>
      <c r="G1" s="601" t="s">
        <v>1762</v>
      </c>
      <c r="H1" s="554" t="s">
        <v>8</v>
      </c>
      <c r="I1" s="554" t="s">
        <v>9</v>
      </c>
      <c r="J1" s="554" t="s">
        <v>10</v>
      </c>
      <c r="K1" s="554" t="s">
        <v>11</v>
      </c>
      <c r="L1" s="554" t="s">
        <v>12</v>
      </c>
      <c r="M1" s="554" t="s">
        <v>1658</v>
      </c>
      <c r="N1" s="554"/>
      <c r="O1" s="554"/>
      <c r="P1" s="554"/>
      <c r="Q1" s="7"/>
      <c r="R1" s="7"/>
      <c r="S1" s="7"/>
      <c r="T1" s="7"/>
      <c r="U1" s="7"/>
      <c r="V1" s="7"/>
      <c r="W1" s="7"/>
      <c r="X1" s="7"/>
      <c r="Y1" s="7"/>
      <c r="Z1" s="7"/>
      <c r="AA1" s="7"/>
      <c r="AB1" s="7"/>
      <c r="AC1" s="7"/>
      <c r="AD1" s="7"/>
      <c r="AE1" s="7"/>
      <c r="AF1" s="7"/>
    </row>
    <row r="2" spans="1:32" ht="71.25" customHeight="1">
      <c r="A2" s="598"/>
      <c r="B2" s="554"/>
      <c r="C2" s="554"/>
      <c r="D2" s="554"/>
      <c r="E2" s="554"/>
      <c r="F2" s="555"/>
      <c r="G2" s="602"/>
      <c r="H2" s="554"/>
      <c r="I2" s="554"/>
      <c r="J2" s="554"/>
      <c r="K2" s="554"/>
      <c r="L2" s="554"/>
      <c r="M2" s="523" t="s">
        <v>13</v>
      </c>
      <c r="N2" s="523" t="s">
        <v>14</v>
      </c>
      <c r="O2" s="523" t="s">
        <v>15</v>
      </c>
      <c r="P2" s="523" t="s">
        <v>16</v>
      </c>
      <c r="Q2" s="7"/>
      <c r="R2" s="7"/>
      <c r="S2" s="7"/>
      <c r="T2" s="7"/>
      <c r="U2" s="7"/>
      <c r="V2" s="7"/>
      <c r="W2" s="7"/>
      <c r="X2" s="7"/>
      <c r="Y2" s="7"/>
      <c r="Z2" s="7"/>
      <c r="AA2" s="7"/>
      <c r="AB2" s="7"/>
      <c r="AC2" s="7"/>
      <c r="AD2" s="7"/>
      <c r="AE2" s="7"/>
      <c r="AF2" s="7"/>
    </row>
    <row r="3" spans="1:32" s="7" customFormat="1" ht="96" customHeight="1">
      <c r="A3" s="347"/>
      <c r="B3" s="349" t="s">
        <v>3056</v>
      </c>
      <c r="C3" s="327"/>
      <c r="D3" s="349" t="s">
        <v>3057</v>
      </c>
      <c r="E3" s="327">
        <v>2018</v>
      </c>
      <c r="F3" s="427">
        <v>1449250</v>
      </c>
      <c r="G3" s="327"/>
      <c r="H3" s="354">
        <v>43459</v>
      </c>
      <c r="I3" s="327"/>
      <c r="J3" s="349" t="s">
        <v>3058</v>
      </c>
      <c r="K3" s="609" t="s">
        <v>19</v>
      </c>
      <c r="L3" s="610"/>
      <c r="M3" s="349" t="s">
        <v>843</v>
      </c>
    </row>
    <row r="4" spans="1:32" s="7" customFormat="1" ht="88.5" customHeight="1">
      <c r="A4" s="348"/>
      <c r="B4" s="349" t="s">
        <v>3056</v>
      </c>
      <c r="C4" s="327"/>
      <c r="D4" s="349" t="s">
        <v>3059</v>
      </c>
      <c r="E4" s="327">
        <v>2018</v>
      </c>
      <c r="F4" s="427">
        <v>1449250</v>
      </c>
      <c r="G4" s="327"/>
      <c r="H4" s="354">
        <v>43459</v>
      </c>
      <c r="I4" s="327"/>
      <c r="J4" s="349" t="s">
        <v>3058</v>
      </c>
      <c r="K4" s="609" t="s">
        <v>19</v>
      </c>
      <c r="L4" s="610"/>
      <c r="M4" s="349" t="s">
        <v>843</v>
      </c>
    </row>
    <row r="5" spans="1:32" s="7" customFormat="1" ht="75" customHeight="1">
      <c r="A5" s="347"/>
      <c r="B5" s="349" t="s">
        <v>3060</v>
      </c>
      <c r="C5" s="327"/>
      <c r="D5" s="349"/>
      <c r="E5" s="327"/>
      <c r="F5" s="427">
        <v>275000</v>
      </c>
      <c r="G5" s="327"/>
      <c r="H5" s="354">
        <v>43459</v>
      </c>
      <c r="I5" s="327"/>
      <c r="J5" s="349" t="s">
        <v>3058</v>
      </c>
      <c r="K5" s="609" t="s">
        <v>19</v>
      </c>
      <c r="L5" s="610"/>
      <c r="M5" s="349" t="s">
        <v>843</v>
      </c>
    </row>
    <row r="6" spans="1:32" s="7" customFormat="1" ht="88.5" customHeight="1">
      <c r="A6" s="348"/>
      <c r="B6" s="349" t="s">
        <v>3103</v>
      </c>
      <c r="C6" s="327"/>
      <c r="D6" s="349" t="s">
        <v>3104</v>
      </c>
      <c r="E6" s="327">
        <v>1989</v>
      </c>
      <c r="F6" s="427">
        <v>0.01</v>
      </c>
      <c r="G6" s="327"/>
      <c r="H6" s="354">
        <v>43557</v>
      </c>
      <c r="I6" s="327"/>
      <c r="J6" s="349" t="s">
        <v>3105</v>
      </c>
      <c r="K6" s="609" t="s">
        <v>19</v>
      </c>
      <c r="L6" s="610"/>
      <c r="M6" s="349" t="s">
        <v>843</v>
      </c>
    </row>
    <row r="7" spans="1:32" s="7" customFormat="1" ht="48">
      <c r="A7" s="348"/>
      <c r="B7" s="349" t="s">
        <v>3100</v>
      </c>
      <c r="C7" s="327"/>
      <c r="D7" s="349"/>
      <c r="E7" s="327"/>
      <c r="F7" s="427">
        <v>127500</v>
      </c>
      <c r="G7" s="327"/>
      <c r="H7" s="354" t="s">
        <v>3102</v>
      </c>
      <c r="I7" s="327"/>
      <c r="J7" s="349" t="s">
        <v>3101</v>
      </c>
      <c r="K7" s="609" t="s">
        <v>19</v>
      </c>
      <c r="L7" s="610"/>
      <c r="M7" s="349" t="s">
        <v>843</v>
      </c>
    </row>
    <row r="8" spans="1:32" s="7" customFormat="1" ht="48">
      <c r="A8" s="347"/>
      <c r="B8" s="224" t="s">
        <v>1889</v>
      </c>
      <c r="C8" s="223"/>
      <c r="D8" s="224" t="s">
        <v>1890</v>
      </c>
      <c r="E8" s="223"/>
      <c r="F8" s="353">
        <v>462694.77</v>
      </c>
      <c r="G8" s="223"/>
      <c r="H8" s="225" t="s">
        <v>1893</v>
      </c>
      <c r="I8" s="223"/>
      <c r="J8" s="224" t="s">
        <v>1892</v>
      </c>
      <c r="K8" s="611" t="s">
        <v>19</v>
      </c>
      <c r="L8" s="612"/>
      <c r="M8" s="349" t="s">
        <v>843</v>
      </c>
    </row>
    <row r="9" spans="1:32" s="7" customFormat="1">
      <c r="A9" s="348"/>
      <c r="B9" s="85"/>
      <c r="C9" s="5"/>
      <c r="D9" s="165"/>
      <c r="E9" s="8"/>
      <c r="F9" s="8"/>
      <c r="G9" s="8"/>
      <c r="H9" s="113"/>
      <c r="I9" s="8"/>
      <c r="J9" s="5"/>
      <c r="K9" s="8"/>
      <c r="L9" s="8"/>
    </row>
    <row r="10" spans="1:32" s="7" customFormat="1">
      <c r="A10" s="347"/>
      <c r="B10" s="85"/>
      <c r="C10" s="5"/>
      <c r="D10" s="222"/>
      <c r="E10" s="8"/>
      <c r="F10" s="8"/>
      <c r="G10" s="8"/>
      <c r="H10" s="113"/>
      <c r="I10" s="8"/>
      <c r="J10" s="5"/>
      <c r="K10" s="8"/>
      <c r="L10" s="8"/>
    </row>
    <row r="11" spans="1:32" s="7" customFormat="1">
      <c r="A11" s="348"/>
      <c r="B11" s="85"/>
      <c r="C11" s="5"/>
      <c r="D11" s="220"/>
      <c r="E11" s="8"/>
      <c r="F11" s="8"/>
      <c r="G11" s="8"/>
      <c r="H11" s="113"/>
      <c r="I11" s="8"/>
      <c r="J11" s="5"/>
      <c r="K11" s="8"/>
      <c r="L11" s="8"/>
    </row>
    <row r="12" spans="1:32" s="7" customFormat="1">
      <c r="A12" s="347"/>
      <c r="B12" s="85"/>
      <c r="C12" s="5"/>
      <c r="D12" s="221"/>
      <c r="E12" s="8"/>
      <c r="F12" s="8"/>
      <c r="G12" s="8"/>
      <c r="H12" s="113"/>
      <c r="I12" s="8"/>
      <c r="J12" s="5"/>
      <c r="K12" s="8"/>
      <c r="L12" s="8"/>
    </row>
    <row r="13" spans="1:32" s="7" customFormat="1">
      <c r="A13" s="348"/>
      <c r="B13" s="85"/>
      <c r="C13" s="5"/>
      <c r="D13" s="222"/>
      <c r="E13" s="211"/>
      <c r="F13" s="8"/>
      <c r="G13" s="8"/>
      <c r="H13" s="113"/>
      <c r="I13" s="8"/>
      <c r="J13" s="5"/>
      <c r="K13" s="8"/>
      <c r="L13" s="8"/>
    </row>
    <row r="14" spans="1:32" s="7" customFormat="1">
      <c r="A14" s="347"/>
      <c r="B14" s="85"/>
      <c r="C14" s="5"/>
      <c r="D14" s="220"/>
      <c r="E14" s="8"/>
      <c r="F14" s="8"/>
      <c r="G14" s="8"/>
      <c r="H14" s="113"/>
      <c r="I14" s="8"/>
      <c r="J14" s="5"/>
      <c r="K14" s="8"/>
      <c r="L14" s="8"/>
    </row>
    <row r="15" spans="1:32" s="7" customFormat="1" ht="52.5" customHeight="1">
      <c r="A15" s="348"/>
      <c r="B15" s="85"/>
      <c r="C15" s="5"/>
      <c r="D15" s="71"/>
      <c r="E15" s="8"/>
      <c r="F15" s="8"/>
      <c r="G15" s="8"/>
      <c r="H15" s="113"/>
      <c r="I15" s="8"/>
      <c r="J15" s="5"/>
      <c r="K15" s="8"/>
      <c r="L15" s="8"/>
    </row>
    <row r="16" spans="1:32" s="7" customFormat="1">
      <c r="A16" s="347"/>
      <c r="B16" s="85"/>
      <c r="C16" s="5"/>
      <c r="D16" s="174"/>
      <c r="E16" s="31"/>
      <c r="F16" s="8"/>
      <c r="G16" s="8"/>
      <c r="H16" s="113"/>
      <c r="I16" s="8"/>
      <c r="J16" s="5"/>
      <c r="K16" s="8"/>
      <c r="L16" s="8"/>
    </row>
    <row r="17" spans="1:12" s="7" customFormat="1">
      <c r="A17" s="348"/>
      <c r="B17" s="85"/>
      <c r="C17" s="5"/>
      <c r="D17" s="200"/>
      <c r="E17" s="40"/>
      <c r="F17" s="8"/>
      <c r="G17" s="8"/>
      <c r="H17" s="113"/>
      <c r="I17" s="8"/>
      <c r="J17" s="5"/>
      <c r="K17" s="8"/>
      <c r="L17" s="8"/>
    </row>
    <row r="18" spans="1:12" s="7" customFormat="1">
      <c r="A18" s="347"/>
      <c r="B18" s="85"/>
      <c r="C18" s="5"/>
      <c r="D18" s="30"/>
      <c r="E18" s="8"/>
      <c r="F18" s="8"/>
      <c r="G18" s="8"/>
      <c r="H18" s="113"/>
      <c r="I18" s="8"/>
      <c r="J18" s="5"/>
      <c r="K18" s="8"/>
      <c r="L18" s="8"/>
    </row>
    <row r="19" spans="1:12" s="7" customFormat="1">
      <c r="A19" s="348"/>
      <c r="B19" s="85"/>
      <c r="C19" s="5"/>
      <c r="D19" s="165"/>
      <c r="E19" s="8"/>
      <c r="F19" s="8"/>
      <c r="G19" s="8"/>
      <c r="H19" s="113"/>
      <c r="I19" s="8"/>
      <c r="J19" s="5"/>
      <c r="K19" s="8"/>
      <c r="L19" s="8"/>
    </row>
    <row r="20" spans="1:12" s="7" customFormat="1">
      <c r="A20" s="347"/>
      <c r="B20" s="85"/>
      <c r="C20" s="5"/>
      <c r="D20" s="165"/>
      <c r="E20" s="8"/>
      <c r="F20" s="8"/>
      <c r="G20" s="8"/>
      <c r="H20" s="113"/>
      <c r="I20" s="8"/>
      <c r="J20" s="5"/>
      <c r="K20" s="8"/>
      <c r="L20" s="8"/>
    </row>
    <row r="21" spans="1:12" s="7" customFormat="1">
      <c r="A21" s="348"/>
      <c r="B21" s="85"/>
      <c r="C21" s="5"/>
      <c r="D21" s="220"/>
      <c r="E21" s="8"/>
      <c r="F21" s="8"/>
      <c r="G21" s="8"/>
      <c r="H21" s="113"/>
      <c r="I21" s="8"/>
      <c r="J21" s="5"/>
      <c r="K21" s="8"/>
      <c r="L21" s="8"/>
    </row>
    <row r="22" spans="1:12" s="7" customFormat="1">
      <c r="A22" s="347"/>
      <c r="B22" s="85"/>
      <c r="C22" s="5"/>
      <c r="D22" s="222"/>
      <c r="E22" s="8"/>
      <c r="F22" s="8"/>
      <c r="G22" s="8"/>
      <c r="H22" s="113"/>
      <c r="I22" s="8"/>
      <c r="J22" s="5"/>
      <c r="K22" s="8"/>
      <c r="L22" s="8"/>
    </row>
    <row r="23" spans="1:12" s="7" customFormat="1">
      <c r="A23" s="348"/>
      <c r="B23" s="85"/>
      <c r="C23" s="5"/>
      <c r="D23" s="165"/>
      <c r="E23" s="8"/>
      <c r="F23" s="8"/>
      <c r="G23" s="8"/>
      <c r="H23" s="113"/>
      <c r="I23" s="8"/>
      <c r="J23" s="5"/>
      <c r="K23" s="8"/>
      <c r="L23" s="8"/>
    </row>
    <row r="24" spans="1:12" s="7" customFormat="1">
      <c r="A24" s="347"/>
      <c r="B24" s="85"/>
      <c r="C24" s="5"/>
      <c r="D24" s="71"/>
      <c r="E24" s="31"/>
      <c r="F24" s="8"/>
      <c r="G24" s="8"/>
      <c r="H24" s="113"/>
      <c r="I24" s="8"/>
      <c r="J24" s="5"/>
      <c r="K24" s="8"/>
      <c r="L24" s="8"/>
    </row>
    <row r="25" spans="1:12" s="7" customFormat="1">
      <c r="A25" s="348"/>
      <c r="B25" s="85"/>
      <c r="C25" s="5"/>
      <c r="D25" s="200"/>
      <c r="E25" s="40"/>
      <c r="F25" s="8"/>
      <c r="G25" s="8"/>
      <c r="H25" s="113"/>
      <c r="I25" s="8"/>
      <c r="J25" s="5"/>
      <c r="K25" s="8"/>
      <c r="L25" s="8"/>
    </row>
    <row r="26" spans="1:12" s="7" customFormat="1">
      <c r="A26" s="347"/>
      <c r="B26" s="85"/>
      <c r="C26" s="5"/>
      <c r="D26" s="227"/>
      <c r="E26" s="8"/>
      <c r="F26" s="8"/>
      <c r="G26" s="8"/>
      <c r="H26" s="113"/>
      <c r="I26" s="8"/>
      <c r="J26" s="5"/>
      <c r="K26" s="8"/>
      <c r="L26" s="8"/>
    </row>
    <row r="27" spans="1:12" s="7" customFormat="1">
      <c r="A27" s="348"/>
      <c r="B27" s="85"/>
      <c r="C27" s="5"/>
      <c r="D27" s="227"/>
      <c r="E27" s="8"/>
      <c r="F27" s="8"/>
      <c r="G27" s="8"/>
      <c r="H27" s="113"/>
      <c r="I27" s="8"/>
      <c r="J27" s="5"/>
      <c r="K27" s="8"/>
      <c r="L27" s="8"/>
    </row>
    <row r="28" spans="1:12" s="7" customFormat="1" ht="53.25" customHeight="1">
      <c r="A28" s="347"/>
      <c r="B28" s="85"/>
      <c r="C28" s="5"/>
      <c r="D28" s="200"/>
      <c r="E28" s="8"/>
      <c r="F28" s="8"/>
      <c r="G28" s="8"/>
      <c r="H28" s="113"/>
      <c r="I28" s="8"/>
      <c r="J28" s="5"/>
      <c r="K28" s="8"/>
      <c r="L28" s="8"/>
    </row>
  </sheetData>
  <mergeCells count="19">
    <mergeCell ref="M1:P1"/>
    <mergeCell ref="K6:L6"/>
    <mergeCell ref="K4:L4"/>
    <mergeCell ref="K3:L3"/>
    <mergeCell ref="K8:L8"/>
    <mergeCell ref="K7:L7"/>
    <mergeCell ref="K5:L5"/>
    <mergeCell ref="F1:F2"/>
    <mergeCell ref="G1:G2"/>
    <mergeCell ref="A1:A2"/>
    <mergeCell ref="B1:B2"/>
    <mergeCell ref="C1:C2"/>
    <mergeCell ref="D1:D2"/>
    <mergeCell ref="E1:E2"/>
    <mergeCell ref="I1:I2"/>
    <mergeCell ref="J1:J2"/>
    <mergeCell ref="K1:K2"/>
    <mergeCell ref="L1:L2"/>
    <mergeCell ref="H1:H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election activeCell="C21" sqref="C21"/>
    </sheetView>
  </sheetViews>
  <sheetFormatPr defaultRowHeight="15"/>
  <cols>
    <col min="1" max="1" width="21.28515625" customWidth="1"/>
    <col min="3" max="3" width="17.42578125" customWidth="1"/>
  </cols>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3"/>
  <sheetViews>
    <sheetView showGridLines="0" workbookViewId="0">
      <pane xSplit="8" ySplit="2" topLeftCell="I3" activePane="bottomRight" state="frozen"/>
      <selection pane="topRight" activeCell="I1" sqref="I1"/>
      <selection pane="bottomLeft" activeCell="A3" sqref="A3"/>
      <selection pane="bottomRight" activeCell="C6" sqref="C6"/>
    </sheetView>
  </sheetViews>
  <sheetFormatPr defaultRowHeight="15"/>
  <cols>
    <col min="1" max="1" width="9.140625" style="41"/>
    <col min="2" max="2" width="21.42578125" style="43" customWidth="1"/>
    <col min="3" max="3" width="20.140625" style="42" customWidth="1"/>
    <col min="4" max="4" width="27.5703125" style="41" customWidth="1"/>
    <col min="5" max="5" width="20.85546875" style="41" customWidth="1"/>
    <col min="6" max="6" width="18.140625" style="41" customWidth="1"/>
    <col min="7" max="7" width="18" style="41" customWidth="1"/>
    <col min="8" max="8" width="22.85546875" style="41" customWidth="1"/>
    <col min="9" max="9" width="18.28515625" style="41" customWidth="1"/>
  </cols>
  <sheetData>
    <row r="1" spans="1:9" ht="47.25" customHeight="1">
      <c r="A1" s="46"/>
      <c r="B1" s="47" t="s">
        <v>802</v>
      </c>
      <c r="C1" s="44"/>
      <c r="D1" s="44"/>
      <c r="E1" s="44"/>
      <c r="F1" s="45"/>
      <c r="G1" s="45"/>
      <c r="H1" s="45"/>
      <c r="I1" s="45"/>
    </row>
    <row r="2" spans="1:9" ht="60">
      <c r="A2" s="52" t="s">
        <v>804</v>
      </c>
      <c r="B2" s="50" t="s">
        <v>799</v>
      </c>
      <c r="C2" s="51" t="s">
        <v>800</v>
      </c>
      <c r="D2" s="53" t="s">
        <v>805</v>
      </c>
      <c r="E2" s="53" t="s">
        <v>801</v>
      </c>
      <c r="F2" s="53" t="s">
        <v>808</v>
      </c>
      <c r="G2" s="53" t="s">
        <v>807</v>
      </c>
      <c r="H2" s="53" t="s">
        <v>803</v>
      </c>
      <c r="I2" s="53" t="s">
        <v>806</v>
      </c>
    </row>
    <row r="3" spans="1:9" ht="60">
      <c r="A3" s="48">
        <v>1</v>
      </c>
      <c r="B3" s="49" t="s">
        <v>809</v>
      </c>
      <c r="C3" s="54" t="s">
        <v>810</v>
      </c>
      <c r="F3" s="56">
        <v>2332</v>
      </c>
      <c r="G3" s="55">
        <v>1296</v>
      </c>
      <c r="I3" s="48">
        <v>24</v>
      </c>
    </row>
  </sheetData>
  <pageMargins left="0.70866141732283472" right="0.70866141732283472" top="0.74803149606299213" bottom="0.74803149606299213" header="0.31496062992125984" footer="0.31496062992125984"/>
  <pageSetup paperSize="9" scale="74" orientation="landscape" verticalDpi="0" r:id="rId1"/>
</worksheet>
</file>

<file path=xl/worksheets/sheet3.xml><?xml version="1.0" encoding="utf-8"?>
<worksheet xmlns="http://schemas.openxmlformats.org/spreadsheetml/2006/main" xmlns:r="http://schemas.openxmlformats.org/officeDocument/2006/relationships">
  <dimension ref="A1:AH341"/>
  <sheetViews>
    <sheetView zoomScale="82" zoomScaleNormal="82" workbookViewId="0">
      <pane ySplit="2" topLeftCell="A265" activePane="bottomLeft" state="frozen"/>
      <selection pane="bottomLeft" activeCell="C271" sqref="C271"/>
    </sheetView>
  </sheetViews>
  <sheetFormatPr defaultRowHeight="15"/>
  <cols>
    <col min="1" max="1" width="7" style="422" customWidth="1"/>
    <col min="2" max="2" width="25.5703125" customWidth="1"/>
    <col min="3" max="3" width="32.42578125" customWidth="1"/>
    <col min="4" max="4" width="15.7109375" customWidth="1"/>
    <col min="5" max="5" width="10.7109375" customWidth="1"/>
    <col min="6" max="6" width="10.85546875" customWidth="1"/>
    <col min="7" max="7" width="11.28515625" customWidth="1"/>
    <col min="8" max="8" width="12.5703125" customWidth="1"/>
    <col min="9" max="9" width="15.5703125" customWidth="1"/>
    <col min="10" max="10" width="12.7109375" customWidth="1"/>
    <col min="11" max="11" width="10.140625" customWidth="1"/>
    <col min="12" max="12" width="17.28515625" customWidth="1"/>
    <col min="13" max="13" width="10.28515625" customWidth="1"/>
    <col min="14" max="14" width="18.42578125" customWidth="1"/>
    <col min="15" max="15" width="17.7109375" customWidth="1"/>
    <col min="16" max="16" width="13.42578125" customWidth="1"/>
    <col min="17" max="17" width="13.140625" customWidth="1"/>
  </cols>
  <sheetData>
    <row r="1" spans="1:34" ht="57.75" customHeight="1">
      <c r="A1" s="547" t="s">
        <v>0</v>
      </c>
      <c r="B1" s="553" t="s">
        <v>1</v>
      </c>
      <c r="C1" s="554" t="s">
        <v>2</v>
      </c>
      <c r="D1" s="553" t="s">
        <v>3</v>
      </c>
      <c r="E1" s="554" t="s">
        <v>4</v>
      </c>
      <c r="F1" s="553" t="s">
        <v>826</v>
      </c>
      <c r="G1" s="555" t="s">
        <v>5</v>
      </c>
      <c r="H1" s="555" t="s">
        <v>6</v>
      </c>
      <c r="I1" s="554" t="s">
        <v>7</v>
      </c>
      <c r="J1" s="554" t="s">
        <v>8</v>
      </c>
      <c r="K1" s="554" t="s">
        <v>9</v>
      </c>
      <c r="L1" s="554" t="s">
        <v>10</v>
      </c>
      <c r="M1" s="554" t="s">
        <v>11</v>
      </c>
      <c r="N1" s="554" t="s">
        <v>12</v>
      </c>
      <c r="O1" s="554" t="s">
        <v>17</v>
      </c>
      <c r="P1" s="554"/>
      <c r="Q1" s="554"/>
      <c r="R1" s="554"/>
      <c r="S1" s="7"/>
      <c r="T1" s="7"/>
      <c r="U1" s="7"/>
      <c r="V1" s="7"/>
      <c r="W1" s="7"/>
      <c r="X1" s="7"/>
      <c r="Y1" s="7"/>
      <c r="Z1" s="7"/>
      <c r="AA1" s="7"/>
      <c r="AB1" s="7"/>
      <c r="AC1" s="7"/>
      <c r="AD1" s="7"/>
      <c r="AE1" s="7"/>
      <c r="AF1" s="7"/>
      <c r="AG1" s="7"/>
      <c r="AH1" s="7"/>
    </row>
    <row r="2" spans="1:34" ht="57.75" customHeight="1">
      <c r="A2" s="548"/>
      <c r="B2" s="550"/>
      <c r="C2" s="554"/>
      <c r="D2" s="550"/>
      <c r="E2" s="554"/>
      <c r="F2" s="550"/>
      <c r="G2" s="555"/>
      <c r="H2" s="555"/>
      <c r="I2" s="554"/>
      <c r="J2" s="554"/>
      <c r="K2" s="554"/>
      <c r="L2" s="554"/>
      <c r="M2" s="554"/>
      <c r="N2" s="554"/>
      <c r="O2" s="72" t="s">
        <v>13</v>
      </c>
      <c r="P2" s="72" t="s">
        <v>14</v>
      </c>
      <c r="Q2" s="72" t="s">
        <v>15</v>
      </c>
      <c r="R2" s="72" t="s">
        <v>16</v>
      </c>
      <c r="S2" s="7"/>
      <c r="T2" s="7"/>
      <c r="U2" s="7"/>
      <c r="V2" s="7"/>
      <c r="W2" s="7"/>
      <c r="X2" s="7"/>
      <c r="Y2" s="7"/>
      <c r="Z2" s="7"/>
      <c r="AA2" s="7"/>
      <c r="AB2" s="7"/>
      <c r="AC2" s="7"/>
      <c r="AD2" s="7"/>
      <c r="AE2" s="7"/>
      <c r="AF2" s="7"/>
      <c r="AG2" s="7"/>
      <c r="AH2" s="7"/>
    </row>
    <row r="3" spans="1:34" s="7" customFormat="1" ht="51">
      <c r="A3" s="359">
        <v>1</v>
      </c>
      <c r="B3" s="417" t="s">
        <v>867</v>
      </c>
      <c r="C3" s="321" t="s">
        <v>119</v>
      </c>
      <c r="D3" s="358" t="s">
        <v>2586</v>
      </c>
      <c r="E3" s="321">
        <v>979.4</v>
      </c>
      <c r="F3" s="321"/>
      <c r="G3" s="323">
        <v>472173</v>
      </c>
      <c r="H3" s="323"/>
      <c r="I3" s="321"/>
      <c r="J3" s="321" t="s">
        <v>120</v>
      </c>
      <c r="K3" s="321" t="s">
        <v>397</v>
      </c>
      <c r="L3" s="332" t="s">
        <v>1300</v>
      </c>
      <c r="M3" s="321" t="s">
        <v>397</v>
      </c>
      <c r="N3" s="321" t="s">
        <v>19</v>
      </c>
      <c r="O3" s="321" t="s">
        <v>103</v>
      </c>
      <c r="P3" s="321" t="s">
        <v>121</v>
      </c>
      <c r="Q3" s="321" t="s">
        <v>122</v>
      </c>
      <c r="R3" s="321"/>
    </row>
    <row r="4" spans="1:34" s="7" customFormat="1" ht="51">
      <c r="A4" s="359">
        <v>2</v>
      </c>
      <c r="B4" s="417" t="s">
        <v>123</v>
      </c>
      <c r="C4" s="321" t="s">
        <v>118</v>
      </c>
      <c r="D4" s="355" t="s">
        <v>490</v>
      </c>
      <c r="E4" s="373"/>
      <c r="F4" s="373"/>
      <c r="G4" s="373">
        <v>189350.74</v>
      </c>
      <c r="H4" s="373"/>
      <c r="I4" s="358"/>
      <c r="J4" s="358" t="s">
        <v>63</v>
      </c>
      <c r="K4" s="321" t="s">
        <v>397</v>
      </c>
      <c r="L4" s="358" t="s">
        <v>124</v>
      </c>
      <c r="M4" s="321" t="s">
        <v>397</v>
      </c>
      <c r="N4" s="358" t="s">
        <v>19</v>
      </c>
      <c r="O4" s="358" t="s">
        <v>103</v>
      </c>
      <c r="P4" s="358"/>
      <c r="Q4" s="358"/>
      <c r="R4" s="358"/>
    </row>
    <row r="5" spans="1:34" s="7" customFormat="1" ht="38.25">
      <c r="A5" s="359">
        <v>3</v>
      </c>
      <c r="B5" s="417" t="s">
        <v>860</v>
      </c>
      <c r="C5" s="321" t="s">
        <v>132</v>
      </c>
      <c r="D5" s="355" t="s">
        <v>490</v>
      </c>
      <c r="E5" s="321"/>
      <c r="F5" s="321"/>
      <c r="G5" s="323">
        <v>99935</v>
      </c>
      <c r="H5" s="323"/>
      <c r="I5" s="321"/>
      <c r="J5" s="321"/>
      <c r="K5" s="321" t="s">
        <v>397</v>
      </c>
      <c r="L5" s="321"/>
      <c r="M5" s="321" t="s">
        <v>397</v>
      </c>
      <c r="N5" s="321" t="s">
        <v>19</v>
      </c>
      <c r="O5" s="321" t="s">
        <v>103</v>
      </c>
      <c r="P5" s="321" t="s">
        <v>127</v>
      </c>
      <c r="Q5" s="321" t="s">
        <v>122</v>
      </c>
      <c r="R5" s="321"/>
    </row>
    <row r="6" spans="1:34" s="7" customFormat="1" ht="38.25">
      <c r="A6" s="359">
        <v>4</v>
      </c>
      <c r="B6" s="417" t="s">
        <v>861</v>
      </c>
      <c r="C6" s="321" t="s">
        <v>132</v>
      </c>
      <c r="D6" s="355" t="s">
        <v>490</v>
      </c>
      <c r="E6" s="321"/>
      <c r="F6" s="321"/>
      <c r="G6" s="323">
        <v>99935</v>
      </c>
      <c r="H6" s="323"/>
      <c r="I6" s="321"/>
      <c r="J6" s="321"/>
      <c r="K6" s="321" t="s">
        <v>397</v>
      </c>
      <c r="L6" s="321"/>
      <c r="M6" s="321" t="s">
        <v>397</v>
      </c>
      <c r="N6" s="321" t="s">
        <v>19</v>
      </c>
      <c r="O6" s="321" t="s">
        <v>103</v>
      </c>
      <c r="P6" s="321" t="s">
        <v>127</v>
      </c>
      <c r="Q6" s="321" t="s">
        <v>122</v>
      </c>
      <c r="R6" s="321"/>
    </row>
    <row r="7" spans="1:34" s="7" customFormat="1" ht="51">
      <c r="A7" s="359">
        <v>5</v>
      </c>
      <c r="B7" s="417" t="s">
        <v>129</v>
      </c>
      <c r="C7" s="321" t="s">
        <v>130</v>
      </c>
      <c r="D7" s="358" t="s">
        <v>2587</v>
      </c>
      <c r="E7" s="358">
        <v>7480</v>
      </c>
      <c r="F7" s="358">
        <v>1985</v>
      </c>
      <c r="G7" s="373">
        <v>97893.63</v>
      </c>
      <c r="H7" s="373"/>
      <c r="I7" s="358">
        <v>10899.8</v>
      </c>
      <c r="J7" s="358" t="s">
        <v>813</v>
      </c>
      <c r="K7" s="321" t="s">
        <v>397</v>
      </c>
      <c r="L7" s="332" t="s">
        <v>1315</v>
      </c>
      <c r="M7" s="321" t="s">
        <v>397</v>
      </c>
      <c r="N7" s="358" t="s">
        <v>19</v>
      </c>
      <c r="O7" s="358" t="s">
        <v>103</v>
      </c>
      <c r="P7" s="358" t="s">
        <v>127</v>
      </c>
      <c r="Q7" s="358" t="s">
        <v>122</v>
      </c>
      <c r="R7" s="358"/>
    </row>
    <row r="8" spans="1:34" s="7" customFormat="1" ht="51">
      <c r="A8" s="359">
        <v>6</v>
      </c>
      <c r="B8" s="418" t="s">
        <v>2582</v>
      </c>
      <c r="C8" s="321" t="s">
        <v>2577</v>
      </c>
      <c r="D8" s="325">
        <v>234.4</v>
      </c>
      <c r="E8" s="325">
        <v>234.4</v>
      </c>
      <c r="F8" s="323"/>
      <c r="G8" s="323">
        <v>12300</v>
      </c>
      <c r="H8" s="323"/>
      <c r="I8" s="378"/>
      <c r="J8" s="321" t="s">
        <v>2578</v>
      </c>
      <c r="K8" s="321"/>
      <c r="L8" s="332" t="s">
        <v>2579</v>
      </c>
      <c r="M8" s="321" t="s">
        <v>397</v>
      </c>
      <c r="N8" s="358" t="s">
        <v>19</v>
      </c>
      <c r="O8" s="358" t="s">
        <v>103</v>
      </c>
      <c r="P8" s="358"/>
      <c r="Q8" s="358"/>
      <c r="R8" s="358"/>
    </row>
    <row r="9" spans="1:34" s="7" customFormat="1" ht="51">
      <c r="A9" s="359">
        <v>7</v>
      </c>
      <c r="B9" s="419" t="s">
        <v>107</v>
      </c>
      <c r="C9" s="321" t="s">
        <v>108</v>
      </c>
      <c r="D9" s="375" t="s">
        <v>486</v>
      </c>
      <c r="E9" s="321">
        <v>49.6</v>
      </c>
      <c r="F9" s="321"/>
      <c r="G9" s="323">
        <v>45241.19</v>
      </c>
      <c r="H9" s="323"/>
      <c r="I9" s="378">
        <v>80871.81</v>
      </c>
      <c r="J9" s="321" t="s">
        <v>109</v>
      </c>
      <c r="K9" s="321" t="s">
        <v>397</v>
      </c>
      <c r="L9" s="332" t="s">
        <v>1305</v>
      </c>
      <c r="M9" s="321" t="s">
        <v>397</v>
      </c>
      <c r="N9" s="321" t="s">
        <v>19</v>
      </c>
      <c r="O9" s="321" t="s">
        <v>103</v>
      </c>
      <c r="P9" s="321" t="s">
        <v>104</v>
      </c>
      <c r="Q9" s="321" t="s">
        <v>105</v>
      </c>
      <c r="R9" s="321"/>
    </row>
    <row r="10" spans="1:34" s="7" customFormat="1" ht="51">
      <c r="A10" s="359">
        <v>8</v>
      </c>
      <c r="B10" s="419" t="s">
        <v>113</v>
      </c>
      <c r="C10" s="321" t="s">
        <v>2310</v>
      </c>
      <c r="D10" s="358" t="s">
        <v>2588</v>
      </c>
      <c r="E10" s="321">
        <v>195.5</v>
      </c>
      <c r="F10" s="321"/>
      <c r="G10" s="323">
        <v>135512.23000000001</v>
      </c>
      <c r="H10" s="323"/>
      <c r="I10" s="321"/>
      <c r="J10" s="321" t="s">
        <v>111</v>
      </c>
      <c r="K10" s="321" t="s">
        <v>397</v>
      </c>
      <c r="L10" s="332" t="s">
        <v>1307</v>
      </c>
      <c r="M10" s="321" t="s">
        <v>397</v>
      </c>
      <c r="N10" s="321" t="s">
        <v>19</v>
      </c>
      <c r="O10" s="321" t="s">
        <v>103</v>
      </c>
      <c r="P10" s="321" t="s">
        <v>116</v>
      </c>
      <c r="Q10" s="321" t="s">
        <v>117</v>
      </c>
      <c r="R10" s="321"/>
    </row>
    <row r="11" spans="1:34" s="7" customFormat="1" ht="51">
      <c r="A11" s="359">
        <v>9</v>
      </c>
      <c r="B11" s="419" t="s">
        <v>115</v>
      </c>
      <c r="C11" s="321" t="s">
        <v>114</v>
      </c>
      <c r="D11" s="375" t="s">
        <v>488</v>
      </c>
      <c r="E11" s="321">
        <v>82.3</v>
      </c>
      <c r="F11" s="321"/>
      <c r="G11" s="323">
        <v>418868.55</v>
      </c>
      <c r="H11" s="323"/>
      <c r="I11" s="375">
        <v>191442.28</v>
      </c>
      <c r="J11" s="321" t="s">
        <v>109</v>
      </c>
      <c r="K11" s="321" t="s">
        <v>397</v>
      </c>
      <c r="L11" s="332" t="s">
        <v>1308</v>
      </c>
      <c r="M11" s="321" t="s">
        <v>397</v>
      </c>
      <c r="N11" s="321" t="s">
        <v>19</v>
      </c>
      <c r="O11" s="321" t="s">
        <v>103</v>
      </c>
      <c r="P11" s="321" t="s">
        <v>116</v>
      </c>
      <c r="Q11" s="321" t="s">
        <v>117</v>
      </c>
      <c r="R11" s="321"/>
    </row>
    <row r="12" spans="1:34" s="7" customFormat="1" ht="51">
      <c r="A12" s="359">
        <v>10</v>
      </c>
      <c r="B12" s="419" t="s">
        <v>2583</v>
      </c>
      <c r="C12" s="321" t="s">
        <v>66</v>
      </c>
      <c r="D12" s="404" t="s">
        <v>485</v>
      </c>
      <c r="E12" s="321">
        <v>94.4</v>
      </c>
      <c r="F12" s="321"/>
      <c r="G12" s="323">
        <v>58525.87</v>
      </c>
      <c r="H12" s="323"/>
      <c r="I12" s="378">
        <v>182843.75</v>
      </c>
      <c r="J12" s="321" t="s">
        <v>106</v>
      </c>
      <c r="K12" s="321" t="s">
        <v>397</v>
      </c>
      <c r="L12" s="332" t="s">
        <v>1310</v>
      </c>
      <c r="M12" s="321" t="s">
        <v>397</v>
      </c>
      <c r="N12" s="321" t="s">
        <v>19</v>
      </c>
      <c r="O12" s="321" t="s">
        <v>103</v>
      </c>
      <c r="P12" s="321" t="s">
        <v>104</v>
      </c>
      <c r="Q12" s="321" t="s">
        <v>105</v>
      </c>
      <c r="R12" s="321"/>
    </row>
    <row r="13" spans="1:34" s="7" customFormat="1" ht="102">
      <c r="A13" s="359">
        <v>11</v>
      </c>
      <c r="B13" s="419" t="s">
        <v>779</v>
      </c>
      <c r="C13" s="321" t="s">
        <v>780</v>
      </c>
      <c r="D13" s="358" t="s">
        <v>2589</v>
      </c>
      <c r="E13" s="321">
        <v>50.5</v>
      </c>
      <c r="F13" s="321">
        <v>1982</v>
      </c>
      <c r="G13" s="323"/>
      <c r="H13" s="323"/>
      <c r="I13" s="378"/>
      <c r="J13" s="321" t="s">
        <v>1320</v>
      </c>
      <c r="K13" s="321"/>
      <c r="L13" s="332" t="s">
        <v>1327</v>
      </c>
      <c r="M13" s="321"/>
      <c r="N13" s="321" t="s">
        <v>19</v>
      </c>
      <c r="O13" s="325" t="s">
        <v>103</v>
      </c>
      <c r="P13" s="334" t="s">
        <v>2581</v>
      </c>
      <c r="Q13" s="321"/>
      <c r="R13" s="321"/>
    </row>
    <row r="14" spans="1:34" s="7" customFormat="1" ht="102">
      <c r="A14" s="359">
        <v>12</v>
      </c>
      <c r="B14" s="420" t="s">
        <v>2721</v>
      </c>
      <c r="C14" s="321" t="s">
        <v>2722</v>
      </c>
      <c r="D14" s="404" t="s">
        <v>2723</v>
      </c>
      <c r="E14" s="371">
        <v>60433</v>
      </c>
      <c r="F14" s="321"/>
      <c r="G14" s="323"/>
      <c r="H14" s="323"/>
      <c r="I14" s="378">
        <v>13502545.189999999</v>
      </c>
      <c r="J14" s="321" t="s">
        <v>2725</v>
      </c>
      <c r="K14" s="359"/>
      <c r="L14" s="332" t="s">
        <v>2724</v>
      </c>
      <c r="M14" s="321"/>
      <c r="N14" s="321" t="s">
        <v>19</v>
      </c>
      <c r="O14" s="325" t="s">
        <v>103</v>
      </c>
      <c r="P14" s="321"/>
      <c r="Q14" s="321"/>
      <c r="R14" s="321"/>
    </row>
    <row r="15" spans="1:34" s="7" customFormat="1" ht="86.25" customHeight="1">
      <c r="A15" s="359">
        <v>13</v>
      </c>
      <c r="B15" s="420" t="s">
        <v>2462</v>
      </c>
      <c r="C15" s="321" t="s">
        <v>873</v>
      </c>
      <c r="D15" s="358" t="s">
        <v>874</v>
      </c>
      <c r="E15" s="321">
        <v>194070.62</v>
      </c>
      <c r="F15" s="321"/>
      <c r="G15" s="323"/>
      <c r="H15" s="323"/>
      <c r="I15" s="321"/>
      <c r="J15" s="330">
        <v>40744</v>
      </c>
      <c r="K15" s="321"/>
      <c r="L15" s="332" t="s">
        <v>891</v>
      </c>
      <c r="M15" s="321"/>
      <c r="N15" s="321" t="s">
        <v>19</v>
      </c>
      <c r="O15" s="321" t="s">
        <v>103</v>
      </c>
      <c r="Q15" s="321"/>
      <c r="R15" s="321"/>
    </row>
    <row r="16" spans="1:34" s="7" customFormat="1" ht="85.5" customHeight="1">
      <c r="A16" s="359">
        <v>14</v>
      </c>
      <c r="B16" s="420" t="s">
        <v>875</v>
      </c>
      <c r="C16" s="321" t="s">
        <v>876</v>
      </c>
      <c r="D16" s="358" t="s">
        <v>877</v>
      </c>
      <c r="E16" s="321">
        <v>29000.02</v>
      </c>
      <c r="F16" s="321"/>
      <c r="G16" s="323"/>
      <c r="H16" s="323"/>
      <c r="I16" s="321"/>
      <c r="J16" s="330">
        <v>40749</v>
      </c>
      <c r="K16" s="321"/>
      <c r="L16" s="332" t="s">
        <v>890</v>
      </c>
      <c r="M16" s="321"/>
      <c r="N16" s="321" t="s">
        <v>19</v>
      </c>
      <c r="O16" s="360" t="s">
        <v>2311</v>
      </c>
      <c r="P16" s="321" t="s">
        <v>103</v>
      </c>
      <c r="Q16" s="321"/>
      <c r="R16" s="321"/>
    </row>
    <row r="17" spans="1:18" s="7" customFormat="1" ht="51">
      <c r="A17" s="359">
        <v>15</v>
      </c>
      <c r="B17" s="420" t="s">
        <v>915</v>
      </c>
      <c r="C17" s="321" t="s">
        <v>1161</v>
      </c>
      <c r="D17" s="358" t="s">
        <v>1164</v>
      </c>
      <c r="E17" s="321">
        <v>222</v>
      </c>
      <c r="F17" s="321"/>
      <c r="G17" s="323"/>
      <c r="H17" s="323"/>
      <c r="I17" s="321">
        <v>294966.96000000002</v>
      </c>
      <c r="J17" s="321" t="s">
        <v>1162</v>
      </c>
      <c r="K17" s="321"/>
      <c r="L17" s="332" t="s">
        <v>1163</v>
      </c>
      <c r="M17" s="321"/>
      <c r="N17" s="321" t="s">
        <v>19</v>
      </c>
      <c r="O17" s="325" t="s">
        <v>103</v>
      </c>
      <c r="P17" s="321"/>
      <c r="Q17" s="321"/>
      <c r="R17" s="321"/>
    </row>
    <row r="18" spans="1:18" s="7" customFormat="1" ht="51">
      <c r="A18" s="359">
        <v>16</v>
      </c>
      <c r="B18" s="420" t="s">
        <v>915</v>
      </c>
      <c r="C18" s="321" t="s">
        <v>1184</v>
      </c>
      <c r="D18" s="358" t="s">
        <v>1185</v>
      </c>
      <c r="E18" s="321">
        <v>510</v>
      </c>
      <c r="F18" s="321"/>
      <c r="G18" s="323"/>
      <c r="H18" s="323"/>
      <c r="I18" s="321">
        <v>141489.29999999999</v>
      </c>
      <c r="J18" s="321" t="s">
        <v>1186</v>
      </c>
      <c r="K18" s="321"/>
      <c r="L18" s="332" t="s">
        <v>1187</v>
      </c>
      <c r="M18" s="321"/>
      <c r="N18" s="321" t="s">
        <v>19</v>
      </c>
      <c r="O18" s="325" t="s">
        <v>103</v>
      </c>
      <c r="P18" s="321"/>
      <c r="Q18" s="321"/>
      <c r="R18" s="321"/>
    </row>
    <row r="19" spans="1:18" s="7" customFormat="1" ht="51">
      <c r="A19" s="359">
        <v>17</v>
      </c>
      <c r="B19" s="420" t="s">
        <v>915</v>
      </c>
      <c r="C19" s="321" t="s">
        <v>2491</v>
      </c>
      <c r="D19" s="358" t="s">
        <v>2492</v>
      </c>
      <c r="E19" s="321">
        <v>3000</v>
      </c>
      <c r="F19" s="321"/>
      <c r="G19" s="323"/>
      <c r="H19" s="323"/>
      <c r="I19" s="321">
        <v>4451130</v>
      </c>
      <c r="J19" s="321" t="s">
        <v>2494</v>
      </c>
      <c r="K19" s="321"/>
      <c r="L19" s="332" t="s">
        <v>2493</v>
      </c>
      <c r="M19" s="321"/>
      <c r="N19" s="321" t="s">
        <v>19</v>
      </c>
      <c r="O19" s="325" t="s">
        <v>103</v>
      </c>
      <c r="P19" s="321"/>
      <c r="Q19" s="321"/>
      <c r="R19" s="321"/>
    </row>
    <row r="20" spans="1:18" s="7" customFormat="1" ht="38.25">
      <c r="A20" s="359">
        <v>18</v>
      </c>
      <c r="B20" s="420" t="s">
        <v>915</v>
      </c>
      <c r="C20" s="321" t="s">
        <v>1420</v>
      </c>
      <c r="D20" s="358" t="s">
        <v>1417</v>
      </c>
      <c r="E20" s="321">
        <v>258</v>
      </c>
      <c r="F20" s="321"/>
      <c r="G20" s="323"/>
      <c r="H20" s="323"/>
      <c r="I20" s="321">
        <v>57707.7</v>
      </c>
      <c r="J20" s="321" t="s">
        <v>1418</v>
      </c>
      <c r="K20" s="321"/>
      <c r="L20" s="332" t="s">
        <v>1419</v>
      </c>
      <c r="M20" s="321"/>
      <c r="N20" s="321" t="s">
        <v>19</v>
      </c>
      <c r="O20" s="325" t="s">
        <v>103</v>
      </c>
      <c r="P20" s="321"/>
      <c r="Q20" s="321"/>
      <c r="R20" s="321"/>
    </row>
    <row r="21" spans="1:18" s="7" customFormat="1" ht="51" customHeight="1">
      <c r="A21" s="359">
        <v>19</v>
      </c>
      <c r="B21" s="420" t="s">
        <v>1426</v>
      </c>
      <c r="C21" s="321" t="s">
        <v>1427</v>
      </c>
      <c r="D21" s="358" t="s">
        <v>1428</v>
      </c>
      <c r="E21" s="321">
        <v>632</v>
      </c>
      <c r="F21" s="321"/>
      <c r="G21" s="323"/>
      <c r="H21" s="323"/>
      <c r="I21" s="331">
        <v>141428.96</v>
      </c>
      <c r="J21" s="321" t="s">
        <v>1434</v>
      </c>
      <c r="K21" s="321"/>
      <c r="L21" s="332" t="s">
        <v>1433</v>
      </c>
      <c r="M21" s="321"/>
      <c r="N21" s="321" t="s">
        <v>19</v>
      </c>
      <c r="O21" s="325" t="s">
        <v>103</v>
      </c>
      <c r="P21" s="321"/>
      <c r="Q21" s="321"/>
      <c r="R21" s="321"/>
    </row>
    <row r="22" spans="1:18" s="7" customFormat="1" ht="51">
      <c r="A22" s="359">
        <v>20</v>
      </c>
      <c r="B22" s="420" t="s">
        <v>1426</v>
      </c>
      <c r="C22" s="321" t="s">
        <v>1431</v>
      </c>
      <c r="D22" s="405" t="s">
        <v>1429</v>
      </c>
      <c r="E22" s="321">
        <v>259</v>
      </c>
      <c r="F22" s="321"/>
      <c r="G22" s="323"/>
      <c r="H22" s="323"/>
      <c r="I22" s="331">
        <v>57990.1</v>
      </c>
      <c r="J22" s="321" t="s">
        <v>1434</v>
      </c>
      <c r="K22" s="321"/>
      <c r="L22" s="332" t="s">
        <v>1435</v>
      </c>
      <c r="M22" s="321"/>
      <c r="N22" s="321" t="s">
        <v>19</v>
      </c>
      <c r="O22" s="325" t="s">
        <v>103</v>
      </c>
      <c r="P22" s="321"/>
      <c r="Q22" s="321"/>
      <c r="R22" s="321"/>
    </row>
    <row r="23" spans="1:18" s="7" customFormat="1" ht="38.25">
      <c r="A23" s="359">
        <v>21</v>
      </c>
      <c r="B23" s="420" t="s">
        <v>915</v>
      </c>
      <c r="C23" s="321" t="s">
        <v>2025</v>
      </c>
      <c r="D23" s="406" t="s">
        <v>2026</v>
      </c>
      <c r="E23" s="321">
        <v>1050</v>
      </c>
      <c r="F23" s="321"/>
      <c r="G23" s="323"/>
      <c r="H23" s="323"/>
      <c r="I23" s="331">
        <v>1348956</v>
      </c>
      <c r="J23" s="330" t="s">
        <v>2027</v>
      </c>
      <c r="K23" s="321"/>
      <c r="L23" s="332" t="s">
        <v>2028</v>
      </c>
      <c r="M23" s="321"/>
      <c r="N23" s="321" t="s">
        <v>19</v>
      </c>
      <c r="O23" s="325" t="s">
        <v>103</v>
      </c>
      <c r="P23" s="321"/>
      <c r="Q23" s="321"/>
      <c r="R23" s="321"/>
    </row>
    <row r="24" spans="1:18" s="7" customFormat="1" ht="89.25">
      <c r="A24" s="359">
        <v>22</v>
      </c>
      <c r="B24" s="420" t="s">
        <v>915</v>
      </c>
      <c r="C24" s="321" t="s">
        <v>2221</v>
      </c>
      <c r="D24" s="406" t="s">
        <v>2222</v>
      </c>
      <c r="E24" s="321">
        <v>1050</v>
      </c>
      <c r="F24" s="321"/>
      <c r="G24" s="323"/>
      <c r="H24" s="323"/>
      <c r="I24" s="331">
        <v>1382566.5</v>
      </c>
      <c r="J24" s="330" t="s">
        <v>2223</v>
      </c>
      <c r="K24" s="321"/>
      <c r="L24" s="332" t="s">
        <v>2224</v>
      </c>
      <c r="M24" s="321"/>
      <c r="N24" s="321" t="s">
        <v>19</v>
      </c>
      <c r="O24" s="325" t="s">
        <v>103</v>
      </c>
      <c r="P24" s="321"/>
      <c r="Q24" s="321"/>
      <c r="R24" s="321"/>
    </row>
    <row r="25" spans="1:18" s="7" customFormat="1" ht="38.25">
      <c r="A25" s="359">
        <v>23</v>
      </c>
      <c r="B25" s="420" t="s">
        <v>915</v>
      </c>
      <c r="C25" s="321" t="s">
        <v>1853</v>
      </c>
      <c r="D25" s="406" t="s">
        <v>1854</v>
      </c>
      <c r="E25" s="321">
        <v>1050</v>
      </c>
      <c r="F25" s="321"/>
      <c r="G25" s="323"/>
      <c r="H25" s="323"/>
      <c r="I25" s="331">
        <v>1382566.5</v>
      </c>
      <c r="J25" s="330" t="s">
        <v>1855</v>
      </c>
      <c r="K25" s="321"/>
      <c r="L25" s="332" t="s">
        <v>1856</v>
      </c>
      <c r="M25" s="321"/>
      <c r="N25" s="321" t="s">
        <v>19</v>
      </c>
      <c r="O25" s="325" t="s">
        <v>103</v>
      </c>
      <c r="P25" s="321"/>
      <c r="Q25" s="321"/>
      <c r="R25" s="321"/>
    </row>
    <row r="26" spans="1:18" s="7" customFormat="1" ht="72" customHeight="1">
      <c r="A26" s="359">
        <v>24</v>
      </c>
      <c r="B26" s="420" t="s">
        <v>915</v>
      </c>
      <c r="C26" s="321" t="s">
        <v>1816</v>
      </c>
      <c r="D26" s="406" t="s">
        <v>1817</v>
      </c>
      <c r="E26" s="321">
        <v>1050</v>
      </c>
      <c r="F26" s="321"/>
      <c r="G26" s="323"/>
      <c r="H26" s="323"/>
      <c r="I26" s="331">
        <v>1382566.5</v>
      </c>
      <c r="J26" s="330" t="s">
        <v>1818</v>
      </c>
      <c r="K26" s="321"/>
      <c r="L26" s="332" t="s">
        <v>1819</v>
      </c>
      <c r="M26" s="321"/>
      <c r="N26" s="321" t="s">
        <v>19</v>
      </c>
      <c r="O26" s="325" t="s">
        <v>103</v>
      </c>
      <c r="P26" s="321"/>
      <c r="Q26" s="321"/>
      <c r="R26" s="321"/>
    </row>
    <row r="27" spans="1:18" s="7" customFormat="1" ht="38.25">
      <c r="A27" s="359">
        <v>25</v>
      </c>
      <c r="B27" s="420" t="s">
        <v>915</v>
      </c>
      <c r="C27" s="321" t="s">
        <v>1725</v>
      </c>
      <c r="D27" s="406" t="s">
        <v>1726</v>
      </c>
      <c r="E27" s="321">
        <v>1050</v>
      </c>
      <c r="F27" s="321"/>
      <c r="G27" s="323"/>
      <c r="H27" s="323"/>
      <c r="I27" s="331">
        <v>1382566.5</v>
      </c>
      <c r="J27" s="330" t="s">
        <v>1732</v>
      </c>
      <c r="K27" s="321"/>
      <c r="L27" s="332" t="s">
        <v>1729</v>
      </c>
      <c r="M27" s="321"/>
      <c r="N27" s="321" t="s">
        <v>19</v>
      </c>
      <c r="O27" s="325" t="s">
        <v>103</v>
      </c>
      <c r="P27" s="321"/>
      <c r="Q27" s="321"/>
      <c r="R27" s="321"/>
    </row>
    <row r="28" spans="1:18" s="7" customFormat="1" ht="38.25">
      <c r="A28" s="359">
        <v>26</v>
      </c>
      <c r="B28" s="420" t="s">
        <v>915</v>
      </c>
      <c r="C28" s="321" t="s">
        <v>1857</v>
      </c>
      <c r="D28" s="406" t="s">
        <v>1858</v>
      </c>
      <c r="E28" s="321">
        <v>1050</v>
      </c>
      <c r="F28" s="321"/>
      <c r="G28" s="323"/>
      <c r="H28" s="323"/>
      <c r="I28" s="331">
        <v>1348956</v>
      </c>
      <c r="J28" s="330" t="s">
        <v>1859</v>
      </c>
      <c r="K28" s="321"/>
      <c r="L28" s="332" t="s">
        <v>1860</v>
      </c>
      <c r="M28" s="321"/>
      <c r="N28" s="321" t="s">
        <v>19</v>
      </c>
      <c r="O28" s="325" t="s">
        <v>103</v>
      </c>
      <c r="P28" s="321"/>
      <c r="Q28" s="321"/>
      <c r="R28" s="321"/>
    </row>
    <row r="29" spans="1:18" s="7" customFormat="1" ht="89.25">
      <c r="A29" s="359">
        <v>27</v>
      </c>
      <c r="B29" s="420" t="s">
        <v>915</v>
      </c>
      <c r="C29" s="321" t="s">
        <v>2225</v>
      </c>
      <c r="D29" s="406" t="s">
        <v>2226</v>
      </c>
      <c r="E29" s="321">
        <v>1050</v>
      </c>
      <c r="F29" s="321"/>
      <c r="G29" s="323"/>
      <c r="H29" s="323"/>
      <c r="I29" s="331">
        <v>1382566.5</v>
      </c>
      <c r="J29" s="330" t="s">
        <v>2227</v>
      </c>
      <c r="K29" s="321"/>
      <c r="L29" s="332" t="s">
        <v>2228</v>
      </c>
      <c r="M29" s="321"/>
      <c r="N29" s="321" t="s">
        <v>19</v>
      </c>
      <c r="O29" s="325" t="s">
        <v>103</v>
      </c>
      <c r="P29" s="321"/>
      <c r="Q29" s="321"/>
      <c r="R29" s="321"/>
    </row>
    <row r="30" spans="1:18" s="7" customFormat="1" ht="102" customHeight="1">
      <c r="A30" s="359">
        <v>28</v>
      </c>
      <c r="B30" s="420" t="s">
        <v>915</v>
      </c>
      <c r="C30" s="321" t="s">
        <v>2708</v>
      </c>
      <c r="D30" s="406" t="s">
        <v>2709</v>
      </c>
      <c r="E30" s="321">
        <v>1050</v>
      </c>
      <c r="F30" s="321"/>
      <c r="G30" s="323"/>
      <c r="H30" s="323"/>
      <c r="I30" s="331">
        <v>1382566.5</v>
      </c>
      <c r="J30" s="330" t="s">
        <v>2711</v>
      </c>
      <c r="K30" s="321"/>
      <c r="L30" s="332" t="s">
        <v>2710</v>
      </c>
      <c r="M30" s="321"/>
      <c r="N30" s="321" t="s">
        <v>19</v>
      </c>
      <c r="O30" s="325" t="s">
        <v>103</v>
      </c>
      <c r="P30" s="321"/>
      <c r="Q30" s="321"/>
      <c r="R30" s="321"/>
    </row>
    <row r="31" spans="1:18" s="7" customFormat="1" ht="89.25">
      <c r="A31" s="359">
        <v>29</v>
      </c>
      <c r="B31" s="420" t="s">
        <v>915</v>
      </c>
      <c r="C31" s="321" t="s">
        <v>2518</v>
      </c>
      <c r="D31" s="406" t="s">
        <v>2519</v>
      </c>
      <c r="E31" s="321">
        <v>1050</v>
      </c>
      <c r="F31" s="321"/>
      <c r="G31" s="323"/>
      <c r="H31" s="323"/>
      <c r="I31" s="331">
        <v>1382566.5</v>
      </c>
      <c r="J31" s="330" t="s">
        <v>2521</v>
      </c>
      <c r="K31" s="321"/>
      <c r="L31" s="332" t="s">
        <v>2520</v>
      </c>
      <c r="M31" s="321"/>
      <c r="N31" s="321" t="s">
        <v>19</v>
      </c>
      <c r="O31" s="325" t="s">
        <v>103</v>
      </c>
      <c r="P31" s="321"/>
      <c r="Q31" s="321"/>
      <c r="R31" s="321"/>
    </row>
    <row r="32" spans="1:18" s="7" customFormat="1" ht="76.5">
      <c r="A32" s="359">
        <v>30</v>
      </c>
      <c r="B32" s="420" t="s">
        <v>915</v>
      </c>
      <c r="C32" s="321" t="s">
        <v>2712</v>
      </c>
      <c r="D32" s="406" t="s">
        <v>2713</v>
      </c>
      <c r="E32" s="321">
        <v>1050</v>
      </c>
      <c r="F32" s="321"/>
      <c r="G32" s="323"/>
      <c r="H32" s="323"/>
      <c r="I32" s="331">
        <v>1382566.5</v>
      </c>
      <c r="J32" s="330" t="s">
        <v>2715</v>
      </c>
      <c r="K32" s="321"/>
      <c r="L32" s="332" t="s">
        <v>2714</v>
      </c>
      <c r="M32" s="321"/>
      <c r="N32" s="321" t="s">
        <v>19</v>
      </c>
      <c r="O32" s="325" t="s">
        <v>103</v>
      </c>
      <c r="P32" s="321"/>
      <c r="Q32" s="321"/>
      <c r="R32" s="321"/>
    </row>
    <row r="33" spans="1:18" s="7" customFormat="1" ht="38.25">
      <c r="A33" s="359">
        <v>31</v>
      </c>
      <c r="B33" s="420" t="s">
        <v>915</v>
      </c>
      <c r="C33" s="321" t="s">
        <v>1861</v>
      </c>
      <c r="D33" s="406" t="s">
        <v>1862</v>
      </c>
      <c r="E33" s="321">
        <v>1050</v>
      </c>
      <c r="F33" s="321"/>
      <c r="G33" s="323"/>
      <c r="H33" s="323"/>
      <c r="I33" s="331">
        <v>1382566.5</v>
      </c>
      <c r="J33" s="330" t="s">
        <v>1863</v>
      </c>
      <c r="K33" s="321"/>
      <c r="L33" s="332" t="s">
        <v>1864</v>
      </c>
      <c r="M33" s="321"/>
      <c r="N33" s="321" t="s">
        <v>19</v>
      </c>
      <c r="O33" s="325" t="s">
        <v>103</v>
      </c>
      <c r="P33" s="321"/>
      <c r="Q33" s="321"/>
      <c r="R33" s="321"/>
    </row>
    <row r="34" spans="1:18" s="7" customFormat="1" ht="38.25">
      <c r="A34" s="359">
        <v>32</v>
      </c>
      <c r="B34" s="420" t="s">
        <v>915</v>
      </c>
      <c r="C34" s="321" t="s">
        <v>1865</v>
      </c>
      <c r="D34" s="406" t="s">
        <v>1866</v>
      </c>
      <c r="E34" s="321">
        <v>1050</v>
      </c>
      <c r="F34" s="321"/>
      <c r="G34" s="323"/>
      <c r="H34" s="323"/>
      <c r="I34" s="331">
        <v>1382566.5</v>
      </c>
      <c r="J34" s="330" t="s">
        <v>1868</v>
      </c>
      <c r="K34" s="321"/>
      <c r="L34" s="332" t="s">
        <v>1867</v>
      </c>
      <c r="M34" s="321"/>
      <c r="N34" s="321" t="s">
        <v>19</v>
      </c>
      <c r="O34" s="325" t="s">
        <v>103</v>
      </c>
      <c r="P34" s="321"/>
      <c r="Q34" s="321"/>
      <c r="R34" s="321"/>
    </row>
    <row r="35" spans="1:18" s="7" customFormat="1" ht="89.25">
      <c r="A35" s="359">
        <v>33</v>
      </c>
      <c r="B35" s="420" t="s">
        <v>915</v>
      </c>
      <c r="C35" s="321" t="s">
        <v>2522</v>
      </c>
      <c r="D35" s="406" t="s">
        <v>2523</v>
      </c>
      <c r="E35" s="321">
        <v>1050</v>
      </c>
      <c r="F35" s="321"/>
      <c r="G35" s="323"/>
      <c r="H35" s="323"/>
      <c r="I35" s="331">
        <v>1382566.5</v>
      </c>
      <c r="J35" s="330" t="s">
        <v>2525</v>
      </c>
      <c r="K35" s="321"/>
      <c r="L35" s="332" t="s">
        <v>2524</v>
      </c>
      <c r="M35" s="321"/>
      <c r="N35" s="321" t="s">
        <v>19</v>
      </c>
      <c r="O35" s="325" t="s">
        <v>103</v>
      </c>
      <c r="P35" s="321"/>
      <c r="Q35" s="321"/>
      <c r="R35" s="321"/>
    </row>
    <row r="36" spans="1:18" s="7" customFormat="1" ht="38.25">
      <c r="A36" s="359">
        <v>34</v>
      </c>
      <c r="B36" s="420" t="s">
        <v>915</v>
      </c>
      <c r="C36" s="321" t="s">
        <v>1869</v>
      </c>
      <c r="D36" s="406" t="s">
        <v>1870</v>
      </c>
      <c r="E36" s="321">
        <v>1050</v>
      </c>
      <c r="F36" s="321"/>
      <c r="G36" s="323"/>
      <c r="H36" s="323"/>
      <c r="I36" s="331">
        <v>1382566.5</v>
      </c>
      <c r="J36" s="330" t="s">
        <v>1868</v>
      </c>
      <c r="K36" s="321"/>
      <c r="L36" s="332" t="s">
        <v>1871</v>
      </c>
      <c r="M36" s="321"/>
      <c r="N36" s="321" t="s">
        <v>19</v>
      </c>
      <c r="O36" s="325" t="s">
        <v>103</v>
      </c>
      <c r="P36" s="321"/>
      <c r="Q36" s="321"/>
      <c r="R36" s="321"/>
    </row>
    <row r="37" spans="1:18" s="7" customFormat="1" ht="76.5">
      <c r="A37" s="359">
        <v>35</v>
      </c>
      <c r="B37" s="420" t="s">
        <v>915</v>
      </c>
      <c r="C37" s="321" t="s">
        <v>2688</v>
      </c>
      <c r="D37" s="406" t="s">
        <v>2689</v>
      </c>
      <c r="E37" s="321">
        <v>1050</v>
      </c>
      <c r="F37" s="321"/>
      <c r="G37" s="323"/>
      <c r="H37" s="323"/>
      <c r="I37" s="331">
        <v>1382566.5</v>
      </c>
      <c r="J37" s="330" t="s">
        <v>2690</v>
      </c>
      <c r="K37" s="321"/>
      <c r="L37" s="332" t="s">
        <v>2691</v>
      </c>
      <c r="M37" s="321"/>
      <c r="N37" s="321" t="s">
        <v>19</v>
      </c>
      <c r="O37" s="325" t="s">
        <v>103</v>
      </c>
      <c r="P37" s="321"/>
      <c r="Q37" s="321"/>
      <c r="R37" s="321"/>
    </row>
    <row r="38" spans="1:18" s="7" customFormat="1" ht="38.25">
      <c r="A38" s="359">
        <v>36</v>
      </c>
      <c r="B38" s="420" t="s">
        <v>915</v>
      </c>
      <c r="C38" s="321" t="s">
        <v>2078</v>
      </c>
      <c r="D38" s="406" t="s">
        <v>2084</v>
      </c>
      <c r="E38" s="321">
        <v>1050</v>
      </c>
      <c r="F38" s="321"/>
      <c r="G38" s="323"/>
      <c r="H38" s="323"/>
      <c r="I38" s="331">
        <v>1382566.5</v>
      </c>
      <c r="J38" s="330" t="s">
        <v>2082</v>
      </c>
      <c r="K38" s="321"/>
      <c r="L38" s="332" t="s">
        <v>2077</v>
      </c>
      <c r="M38" s="321"/>
      <c r="N38" s="321" t="s">
        <v>19</v>
      </c>
      <c r="O38" s="325" t="s">
        <v>103</v>
      </c>
      <c r="P38" s="321"/>
      <c r="Q38" s="321"/>
      <c r="R38" s="321"/>
    </row>
    <row r="39" spans="1:18" s="7" customFormat="1" ht="89.25">
      <c r="A39" s="359">
        <v>37</v>
      </c>
      <c r="B39" s="420" t="s">
        <v>915</v>
      </c>
      <c r="C39" s="321" t="s">
        <v>2509</v>
      </c>
      <c r="D39" s="406" t="s">
        <v>2510</v>
      </c>
      <c r="E39" s="321">
        <v>1050</v>
      </c>
      <c r="F39" s="321"/>
      <c r="G39" s="323"/>
      <c r="H39" s="323"/>
      <c r="I39" s="331">
        <v>1382566.5</v>
      </c>
      <c r="J39" s="330" t="s">
        <v>2512</v>
      </c>
      <c r="K39" s="321"/>
      <c r="L39" s="332" t="s">
        <v>2511</v>
      </c>
      <c r="M39" s="321"/>
      <c r="N39" s="321" t="s">
        <v>19</v>
      </c>
      <c r="O39" s="325" t="s">
        <v>103</v>
      </c>
      <c r="P39" s="321"/>
      <c r="Q39" s="321"/>
      <c r="R39" s="321"/>
    </row>
    <row r="40" spans="1:18" s="7" customFormat="1" ht="38.25">
      <c r="A40" s="359">
        <v>38</v>
      </c>
      <c r="B40" s="420" t="s">
        <v>915</v>
      </c>
      <c r="C40" s="321" t="s">
        <v>2079</v>
      </c>
      <c r="D40" s="406" t="s">
        <v>2083</v>
      </c>
      <c r="E40" s="321">
        <v>1050</v>
      </c>
      <c r="F40" s="321"/>
      <c r="G40" s="323"/>
      <c r="H40" s="323"/>
      <c r="I40" s="331">
        <v>1382566.5</v>
      </c>
      <c r="J40" s="330" t="s">
        <v>2081</v>
      </c>
      <c r="K40" s="321"/>
      <c r="L40" s="332" t="s">
        <v>2080</v>
      </c>
      <c r="M40" s="321"/>
      <c r="N40" s="321" t="s">
        <v>19</v>
      </c>
      <c r="O40" s="325" t="s">
        <v>103</v>
      </c>
      <c r="P40" s="321"/>
      <c r="Q40" s="321"/>
      <c r="R40" s="321"/>
    </row>
    <row r="41" spans="1:18" s="7" customFormat="1" ht="25.5">
      <c r="A41" s="359">
        <v>39</v>
      </c>
      <c r="B41" s="420" t="s">
        <v>915</v>
      </c>
      <c r="C41" s="321" t="s">
        <v>2022</v>
      </c>
      <c r="D41" s="406" t="s">
        <v>2023</v>
      </c>
      <c r="E41" s="321">
        <v>1050</v>
      </c>
      <c r="F41" s="321"/>
      <c r="G41" s="323"/>
      <c r="H41" s="323"/>
      <c r="I41" s="331">
        <v>1382566.5</v>
      </c>
      <c r="J41" s="330" t="s">
        <v>1948</v>
      </c>
      <c r="K41" s="321"/>
      <c r="L41" s="332" t="s">
        <v>2024</v>
      </c>
      <c r="M41" s="321"/>
      <c r="N41" s="321" t="s">
        <v>19</v>
      </c>
      <c r="O41" s="325" t="s">
        <v>103</v>
      </c>
      <c r="P41" s="321"/>
      <c r="Q41" s="321"/>
      <c r="R41" s="321"/>
    </row>
    <row r="42" spans="1:18" s="7" customFormat="1" ht="38.25">
      <c r="A42" s="359">
        <v>40</v>
      </c>
      <c r="B42" s="420" t="s">
        <v>915</v>
      </c>
      <c r="C42" s="321" t="s">
        <v>1872</v>
      </c>
      <c r="D42" s="406" t="s">
        <v>1873</v>
      </c>
      <c r="E42" s="321">
        <v>1050</v>
      </c>
      <c r="F42" s="321"/>
      <c r="G42" s="323"/>
      <c r="H42" s="323"/>
      <c r="I42" s="331">
        <v>1382566.5</v>
      </c>
      <c r="J42" s="330" t="s">
        <v>1874</v>
      </c>
      <c r="K42" s="321"/>
      <c r="L42" s="332" t="s">
        <v>1875</v>
      </c>
      <c r="M42" s="321"/>
      <c r="N42" s="321" t="s">
        <v>19</v>
      </c>
      <c r="O42" s="325" t="s">
        <v>103</v>
      </c>
      <c r="P42" s="321"/>
      <c r="Q42" s="321"/>
      <c r="R42" s="321"/>
    </row>
    <row r="43" spans="1:18" s="7" customFormat="1" ht="74.25" customHeight="1">
      <c r="A43" s="359">
        <v>41</v>
      </c>
      <c r="B43" s="420" t="s">
        <v>915</v>
      </c>
      <c r="C43" s="321" t="s">
        <v>2696</v>
      </c>
      <c r="D43" s="406" t="s">
        <v>2697</v>
      </c>
      <c r="E43" s="321">
        <v>1050</v>
      </c>
      <c r="F43" s="321"/>
      <c r="G43" s="323"/>
      <c r="H43" s="323"/>
      <c r="I43" s="331">
        <v>1348956</v>
      </c>
      <c r="J43" s="330" t="s">
        <v>2699</v>
      </c>
      <c r="K43" s="321"/>
      <c r="L43" s="332" t="s">
        <v>2698</v>
      </c>
      <c r="M43" s="321"/>
      <c r="N43" s="321" t="s">
        <v>19</v>
      </c>
      <c r="O43" s="325" t="s">
        <v>103</v>
      </c>
      <c r="P43" s="321"/>
      <c r="Q43" s="321"/>
      <c r="R43" s="321"/>
    </row>
    <row r="44" spans="1:18" s="7" customFormat="1" ht="89.25">
      <c r="A44" s="359">
        <v>42</v>
      </c>
      <c r="B44" s="420" t="s">
        <v>915</v>
      </c>
      <c r="C44" s="321" t="s">
        <v>2229</v>
      </c>
      <c r="D44" s="406" t="s">
        <v>2230</v>
      </c>
      <c r="E44" s="321">
        <v>1050</v>
      </c>
      <c r="F44" s="321"/>
      <c r="G44" s="323"/>
      <c r="H44" s="323"/>
      <c r="I44" s="331">
        <v>1382566.5</v>
      </c>
      <c r="J44" s="330" t="s">
        <v>2231</v>
      </c>
      <c r="K44" s="321"/>
      <c r="L44" s="332" t="s">
        <v>2232</v>
      </c>
      <c r="M44" s="321"/>
      <c r="N44" s="321" t="s">
        <v>19</v>
      </c>
      <c r="O44" s="325" t="s">
        <v>103</v>
      </c>
      <c r="P44" s="321"/>
      <c r="Q44" s="321"/>
      <c r="R44" s="321"/>
    </row>
    <row r="45" spans="1:18" s="7" customFormat="1" ht="89.25">
      <c r="A45" s="359">
        <v>43</v>
      </c>
      <c r="B45" s="420" t="s">
        <v>915</v>
      </c>
      <c r="C45" s="321" t="s">
        <v>2495</v>
      </c>
      <c r="D45" s="406" t="s">
        <v>2496</v>
      </c>
      <c r="E45" s="321">
        <v>1050</v>
      </c>
      <c r="F45" s="321"/>
      <c r="G45" s="323"/>
      <c r="H45" s="323"/>
      <c r="I45" s="331">
        <v>1348956</v>
      </c>
      <c r="J45" s="330" t="s">
        <v>2500</v>
      </c>
      <c r="K45" s="321"/>
      <c r="L45" s="332" t="s">
        <v>2499</v>
      </c>
      <c r="M45" s="321"/>
      <c r="N45" s="321" t="s">
        <v>19</v>
      </c>
      <c r="O45" s="325" t="s">
        <v>103</v>
      </c>
      <c r="P45" s="321"/>
      <c r="Q45" s="321"/>
      <c r="R45" s="321"/>
    </row>
    <row r="46" spans="1:18" s="7" customFormat="1" ht="25.5">
      <c r="A46" s="359">
        <v>44</v>
      </c>
      <c r="B46" s="420" t="s">
        <v>915</v>
      </c>
      <c r="C46" s="321" t="s">
        <v>2018</v>
      </c>
      <c r="D46" s="406" t="s">
        <v>2019</v>
      </c>
      <c r="E46" s="321">
        <v>1050</v>
      </c>
      <c r="F46" s="321"/>
      <c r="G46" s="323"/>
      <c r="H46" s="323"/>
      <c r="I46" s="331">
        <v>1382566.5</v>
      </c>
      <c r="J46" s="330" t="s">
        <v>2020</v>
      </c>
      <c r="K46" s="321"/>
      <c r="L46" s="332" t="s">
        <v>2021</v>
      </c>
      <c r="M46" s="321"/>
      <c r="N46" s="321" t="s">
        <v>19</v>
      </c>
      <c r="O46" s="325" t="s">
        <v>103</v>
      </c>
      <c r="P46" s="321"/>
      <c r="Q46" s="321"/>
      <c r="R46" s="321"/>
    </row>
    <row r="47" spans="1:18" s="7" customFormat="1" ht="89.25">
      <c r="A47" s="359">
        <v>45</v>
      </c>
      <c r="B47" s="420" t="s">
        <v>915</v>
      </c>
      <c r="C47" s="321" t="s">
        <v>2497</v>
      </c>
      <c r="D47" s="406" t="s">
        <v>2498</v>
      </c>
      <c r="E47" s="321">
        <v>1050</v>
      </c>
      <c r="F47" s="321"/>
      <c r="G47" s="323"/>
      <c r="H47" s="323"/>
      <c r="I47" s="331">
        <v>1382566.5</v>
      </c>
      <c r="J47" s="330" t="s">
        <v>2280</v>
      </c>
      <c r="K47" s="321"/>
      <c r="L47" s="332" t="s">
        <v>2513</v>
      </c>
      <c r="M47" s="321"/>
      <c r="N47" s="321" t="s">
        <v>19</v>
      </c>
      <c r="O47" s="325" t="s">
        <v>103</v>
      </c>
      <c r="P47" s="321"/>
      <c r="Q47" s="321"/>
      <c r="R47" s="321"/>
    </row>
    <row r="48" spans="1:18" s="7" customFormat="1" ht="89.25">
      <c r="A48" s="359">
        <v>46</v>
      </c>
      <c r="B48" s="420" t="s">
        <v>915</v>
      </c>
      <c r="C48" s="321" t="s">
        <v>2233</v>
      </c>
      <c r="D48" s="406" t="s">
        <v>2235</v>
      </c>
      <c r="E48" s="321">
        <v>1050</v>
      </c>
      <c r="F48" s="321"/>
      <c r="G48" s="323"/>
      <c r="H48" s="323"/>
      <c r="I48" s="331">
        <v>1382566.5</v>
      </c>
      <c r="J48" s="330" t="s">
        <v>2236</v>
      </c>
      <c r="K48" s="321"/>
      <c r="L48" s="332" t="s">
        <v>2238</v>
      </c>
      <c r="M48" s="321"/>
      <c r="N48" s="321" t="s">
        <v>19</v>
      </c>
      <c r="O48" s="325" t="s">
        <v>103</v>
      </c>
      <c r="P48" s="321"/>
      <c r="Q48" s="321"/>
      <c r="R48" s="321"/>
    </row>
    <row r="49" spans="1:18" s="7" customFormat="1" ht="89.25">
      <c r="A49" s="359">
        <v>47</v>
      </c>
      <c r="B49" s="420" t="s">
        <v>915</v>
      </c>
      <c r="C49" s="321" t="s">
        <v>2234</v>
      </c>
      <c r="D49" s="406" t="s">
        <v>2237</v>
      </c>
      <c r="E49" s="321">
        <v>1050</v>
      </c>
      <c r="F49" s="321"/>
      <c r="G49" s="323"/>
      <c r="H49" s="323"/>
      <c r="I49" s="331">
        <v>1382566.5</v>
      </c>
      <c r="J49" s="330" t="s">
        <v>2239</v>
      </c>
      <c r="K49" s="321"/>
      <c r="L49" s="332" t="s">
        <v>2240</v>
      </c>
      <c r="M49" s="321"/>
      <c r="N49" s="321" t="s">
        <v>19</v>
      </c>
      <c r="O49" s="325" t="s">
        <v>103</v>
      </c>
      <c r="P49" s="321"/>
      <c r="Q49" s="321"/>
      <c r="R49" s="321"/>
    </row>
    <row r="50" spans="1:18" s="7" customFormat="1" ht="89.25">
      <c r="A50" s="359">
        <v>48</v>
      </c>
      <c r="B50" s="420" t="s">
        <v>915</v>
      </c>
      <c r="C50" s="321" t="s">
        <v>2501</v>
      </c>
      <c r="D50" s="406" t="s">
        <v>2502</v>
      </c>
      <c r="E50" s="321">
        <v>1050</v>
      </c>
      <c r="F50" s="321"/>
      <c r="G50" s="323"/>
      <c r="H50" s="323"/>
      <c r="I50" s="331">
        <v>1382566.5</v>
      </c>
      <c r="J50" s="330" t="s">
        <v>2504</v>
      </c>
      <c r="K50" s="321"/>
      <c r="L50" s="332" t="s">
        <v>2503</v>
      </c>
      <c r="M50" s="321"/>
      <c r="N50" s="321" t="s">
        <v>19</v>
      </c>
      <c r="O50" s="325" t="s">
        <v>103</v>
      </c>
      <c r="P50" s="321"/>
      <c r="Q50" s="321"/>
      <c r="R50" s="321"/>
    </row>
    <row r="51" spans="1:18" s="7" customFormat="1" ht="38.25">
      <c r="A51" s="359">
        <v>49</v>
      </c>
      <c r="B51" s="420" t="s">
        <v>915</v>
      </c>
      <c r="C51" s="321" t="s">
        <v>1876</v>
      </c>
      <c r="D51" s="406" t="s">
        <v>1877</v>
      </c>
      <c r="E51" s="321">
        <v>1050</v>
      </c>
      <c r="F51" s="321"/>
      <c r="G51" s="323"/>
      <c r="H51" s="323"/>
      <c r="I51" s="331">
        <v>1382566.5</v>
      </c>
      <c r="J51" s="330" t="s">
        <v>1878</v>
      </c>
      <c r="K51" s="321"/>
      <c r="L51" s="332" t="s">
        <v>1879</v>
      </c>
      <c r="M51" s="321"/>
      <c r="N51" s="321" t="s">
        <v>19</v>
      </c>
      <c r="O51" s="325" t="s">
        <v>103</v>
      </c>
      <c r="P51" s="321"/>
      <c r="Q51" s="321"/>
      <c r="R51" s="321"/>
    </row>
    <row r="52" spans="1:18" s="7" customFormat="1" ht="38.25">
      <c r="A52" s="359">
        <v>50</v>
      </c>
      <c r="B52" s="420" t="s">
        <v>915</v>
      </c>
      <c r="C52" s="321" t="s">
        <v>1880</v>
      </c>
      <c r="D52" s="406" t="s">
        <v>1881</v>
      </c>
      <c r="E52" s="321">
        <v>1050</v>
      </c>
      <c r="F52" s="321"/>
      <c r="G52" s="323"/>
      <c r="H52" s="323"/>
      <c r="I52" s="331">
        <v>1382566.5</v>
      </c>
      <c r="J52" s="330" t="s">
        <v>1878</v>
      </c>
      <c r="K52" s="321"/>
      <c r="L52" s="332" t="s">
        <v>1882</v>
      </c>
      <c r="M52" s="321"/>
      <c r="N52" s="321" t="s">
        <v>19</v>
      </c>
      <c r="O52" s="325" t="s">
        <v>103</v>
      </c>
      <c r="P52" s="321"/>
      <c r="Q52" s="321"/>
      <c r="R52" s="321"/>
    </row>
    <row r="53" spans="1:18" s="7" customFormat="1" ht="76.5">
      <c r="A53" s="359">
        <v>51</v>
      </c>
      <c r="B53" s="420" t="s">
        <v>915</v>
      </c>
      <c r="C53" s="321" t="s">
        <v>2700</v>
      </c>
      <c r="D53" s="406" t="s">
        <v>2701</v>
      </c>
      <c r="E53" s="321">
        <v>1050</v>
      </c>
      <c r="F53" s="321"/>
      <c r="G53" s="323"/>
      <c r="H53" s="323"/>
      <c r="I53" s="331">
        <v>1382566.5</v>
      </c>
      <c r="J53" s="330" t="s">
        <v>2702</v>
      </c>
      <c r="K53" s="321"/>
      <c r="L53" s="332" t="s">
        <v>2703</v>
      </c>
      <c r="M53" s="321"/>
      <c r="N53" s="321" t="s">
        <v>19</v>
      </c>
      <c r="O53" s="325" t="s">
        <v>103</v>
      </c>
      <c r="P53" s="321"/>
      <c r="Q53" s="321"/>
      <c r="R53" s="321"/>
    </row>
    <row r="54" spans="1:18" s="7" customFormat="1" ht="76.5">
      <c r="A54" s="359">
        <v>52</v>
      </c>
      <c r="B54" s="420" t="s">
        <v>915</v>
      </c>
      <c r="C54" s="321" t="s">
        <v>2704</v>
      </c>
      <c r="D54" s="406" t="s">
        <v>2705</v>
      </c>
      <c r="E54" s="321">
        <v>1050</v>
      </c>
      <c r="F54" s="321"/>
      <c r="G54" s="323"/>
      <c r="H54" s="323"/>
      <c r="I54" s="331">
        <v>1382566.5</v>
      </c>
      <c r="J54" s="330" t="s">
        <v>2707</v>
      </c>
      <c r="K54" s="321"/>
      <c r="L54" s="332" t="s">
        <v>2706</v>
      </c>
      <c r="M54" s="321"/>
      <c r="N54" s="321" t="s">
        <v>19</v>
      </c>
      <c r="O54" s="325" t="s">
        <v>103</v>
      </c>
      <c r="P54" s="321"/>
      <c r="Q54" s="321"/>
      <c r="R54" s="321"/>
    </row>
    <row r="55" spans="1:18" s="7" customFormat="1" ht="89.25">
      <c r="A55" s="359">
        <v>53</v>
      </c>
      <c r="B55" s="420" t="s">
        <v>915</v>
      </c>
      <c r="C55" s="321" t="s">
        <v>2505</v>
      </c>
      <c r="D55" s="406" t="s">
        <v>2506</v>
      </c>
      <c r="E55" s="321">
        <v>1050</v>
      </c>
      <c r="F55" s="321"/>
      <c r="G55" s="323"/>
      <c r="H55" s="323"/>
      <c r="I55" s="331">
        <v>1382566.5</v>
      </c>
      <c r="J55" s="330" t="s">
        <v>2508</v>
      </c>
      <c r="K55" s="321"/>
      <c r="L55" s="332" t="s">
        <v>2507</v>
      </c>
      <c r="M55" s="321"/>
      <c r="N55" s="321" t="s">
        <v>19</v>
      </c>
      <c r="O55" s="325" t="s">
        <v>103</v>
      </c>
      <c r="P55" s="321"/>
      <c r="Q55" s="321"/>
      <c r="R55" s="321"/>
    </row>
    <row r="56" spans="1:18" s="7" customFormat="1" ht="38.25">
      <c r="A56" s="359">
        <v>54</v>
      </c>
      <c r="B56" s="420" t="s">
        <v>915</v>
      </c>
      <c r="C56" s="321" t="s">
        <v>1883</v>
      </c>
      <c r="D56" s="406" t="s">
        <v>1884</v>
      </c>
      <c r="E56" s="321">
        <v>1050</v>
      </c>
      <c r="F56" s="321"/>
      <c r="G56" s="323"/>
      <c r="H56" s="323"/>
      <c r="I56" s="331">
        <v>1382566.5</v>
      </c>
      <c r="J56" s="330" t="s">
        <v>1885</v>
      </c>
      <c r="K56" s="321"/>
      <c r="L56" s="332" t="s">
        <v>1886</v>
      </c>
      <c r="M56" s="321"/>
      <c r="N56" s="321" t="s">
        <v>19</v>
      </c>
      <c r="O56" s="325" t="s">
        <v>103</v>
      </c>
      <c r="P56" s="321"/>
      <c r="Q56" s="321"/>
      <c r="R56" s="321"/>
    </row>
    <row r="57" spans="1:18" s="7" customFormat="1" ht="38.25">
      <c r="A57" s="359">
        <v>55</v>
      </c>
      <c r="B57" s="420" t="s">
        <v>915</v>
      </c>
      <c r="C57" s="321" t="s">
        <v>2044</v>
      </c>
      <c r="D57" s="406" t="s">
        <v>2045</v>
      </c>
      <c r="E57" s="321">
        <v>1050</v>
      </c>
      <c r="F57" s="321"/>
      <c r="G57" s="323"/>
      <c r="H57" s="323"/>
      <c r="I57" s="331">
        <v>1382566.5</v>
      </c>
      <c r="J57" s="330" t="s">
        <v>2046</v>
      </c>
      <c r="K57" s="321"/>
      <c r="L57" s="332" t="s">
        <v>2047</v>
      </c>
      <c r="M57" s="321"/>
      <c r="N57" s="321" t="s">
        <v>19</v>
      </c>
      <c r="O57" s="325" t="s">
        <v>103</v>
      </c>
      <c r="P57" s="321"/>
      <c r="Q57" s="321"/>
      <c r="R57" s="321"/>
    </row>
    <row r="58" spans="1:18" s="7" customFormat="1" ht="89.25">
      <c r="A58" s="359">
        <v>56</v>
      </c>
      <c r="B58" s="420" t="s">
        <v>915</v>
      </c>
      <c r="C58" s="321" t="s">
        <v>2514</v>
      </c>
      <c r="D58" s="406" t="s">
        <v>2515</v>
      </c>
      <c r="E58" s="321">
        <v>1050</v>
      </c>
      <c r="F58" s="321"/>
      <c r="G58" s="323"/>
      <c r="H58" s="323"/>
      <c r="I58" s="331">
        <v>1382566.5</v>
      </c>
      <c r="J58" s="330" t="s">
        <v>2517</v>
      </c>
      <c r="K58" s="321"/>
      <c r="L58" s="332" t="s">
        <v>2516</v>
      </c>
      <c r="M58" s="321"/>
      <c r="N58" s="321" t="s">
        <v>19</v>
      </c>
      <c r="O58" s="325" t="s">
        <v>103</v>
      </c>
      <c r="P58" s="321"/>
      <c r="Q58" s="321"/>
      <c r="R58" s="321"/>
    </row>
    <row r="59" spans="1:18" s="7" customFormat="1" ht="38.25">
      <c r="A59" s="359">
        <v>57</v>
      </c>
      <c r="B59" s="420" t="s">
        <v>915</v>
      </c>
      <c r="C59" s="321" t="s">
        <v>2110</v>
      </c>
      <c r="D59" s="406" t="s">
        <v>2111</v>
      </c>
      <c r="E59" s="321">
        <v>1050</v>
      </c>
      <c r="F59" s="321"/>
      <c r="G59" s="323"/>
      <c r="H59" s="323"/>
      <c r="I59" s="331">
        <v>1382566.5</v>
      </c>
      <c r="J59" s="330" t="s">
        <v>2112</v>
      </c>
      <c r="K59" s="321"/>
      <c r="L59" s="332" t="s">
        <v>2113</v>
      </c>
      <c r="M59" s="321"/>
      <c r="N59" s="321" t="s">
        <v>19</v>
      </c>
      <c r="O59" s="325" t="s">
        <v>103</v>
      </c>
      <c r="P59" s="321"/>
      <c r="Q59" s="321"/>
      <c r="R59" s="321"/>
    </row>
    <row r="60" spans="1:18" s="7" customFormat="1" ht="38.25">
      <c r="A60" s="359">
        <v>58</v>
      </c>
      <c r="B60" s="420" t="s">
        <v>915</v>
      </c>
      <c r="C60" s="321" t="s">
        <v>2014</v>
      </c>
      <c r="D60" s="406" t="s">
        <v>2015</v>
      </c>
      <c r="E60" s="321">
        <v>1050</v>
      </c>
      <c r="F60" s="321"/>
      <c r="G60" s="323"/>
      <c r="H60" s="323"/>
      <c r="I60" s="331">
        <v>1382566.5</v>
      </c>
      <c r="J60" s="330" t="s">
        <v>2016</v>
      </c>
      <c r="K60" s="321"/>
      <c r="L60" s="332" t="s">
        <v>2017</v>
      </c>
      <c r="M60" s="321"/>
      <c r="N60" s="321" t="s">
        <v>19</v>
      </c>
      <c r="O60" s="325" t="s">
        <v>103</v>
      </c>
      <c r="P60" s="321"/>
      <c r="Q60" s="321"/>
      <c r="R60" s="321"/>
    </row>
    <row r="61" spans="1:18" s="7" customFormat="1" ht="76.5">
      <c r="A61" s="359">
        <v>59</v>
      </c>
      <c r="B61" s="420" t="s">
        <v>915</v>
      </c>
      <c r="C61" s="321" t="s">
        <v>2692</v>
      </c>
      <c r="D61" s="406" t="s">
        <v>2693</v>
      </c>
      <c r="E61" s="321">
        <v>1050</v>
      </c>
      <c r="F61" s="321"/>
      <c r="G61" s="323"/>
      <c r="H61" s="323"/>
      <c r="I61" s="331">
        <v>1382566.5</v>
      </c>
      <c r="J61" s="330" t="s">
        <v>2695</v>
      </c>
      <c r="K61" s="321"/>
      <c r="L61" s="332" t="s">
        <v>2694</v>
      </c>
      <c r="M61" s="321"/>
      <c r="N61" s="321" t="s">
        <v>19</v>
      </c>
      <c r="O61" s="325" t="s">
        <v>103</v>
      </c>
      <c r="P61" s="321"/>
      <c r="Q61" s="321"/>
      <c r="R61" s="321"/>
    </row>
    <row r="62" spans="1:18" s="7" customFormat="1" ht="38.25">
      <c r="A62" s="359">
        <v>60</v>
      </c>
      <c r="B62" s="420" t="s">
        <v>915</v>
      </c>
      <c r="C62" s="321" t="s">
        <v>2029</v>
      </c>
      <c r="D62" s="406" t="s">
        <v>2030</v>
      </c>
      <c r="E62" s="321">
        <v>1050</v>
      </c>
      <c r="F62" s="321"/>
      <c r="G62" s="323"/>
      <c r="H62" s="323"/>
      <c r="I62" s="331">
        <v>1382566.5</v>
      </c>
      <c r="J62" s="330" t="s">
        <v>2031</v>
      </c>
      <c r="K62" s="321"/>
      <c r="L62" s="332" t="s">
        <v>2032</v>
      </c>
      <c r="M62" s="321"/>
      <c r="N62" s="321" t="s">
        <v>19</v>
      </c>
      <c r="O62" s="325" t="s">
        <v>103</v>
      </c>
      <c r="P62" s="321"/>
      <c r="Q62" s="321"/>
      <c r="R62" s="321"/>
    </row>
    <row r="63" spans="1:18" s="7" customFormat="1" ht="38.25">
      <c r="A63" s="359">
        <v>61</v>
      </c>
      <c r="B63" s="420" t="s">
        <v>915</v>
      </c>
      <c r="C63" s="321" t="s">
        <v>2114</v>
      </c>
      <c r="D63" s="406" t="s">
        <v>2115</v>
      </c>
      <c r="E63" s="321">
        <v>1050</v>
      </c>
      <c r="F63" s="321"/>
      <c r="G63" s="323"/>
      <c r="H63" s="323"/>
      <c r="I63" s="331">
        <v>1382566.5</v>
      </c>
      <c r="J63" s="330" t="s">
        <v>2117</v>
      </c>
      <c r="K63" s="321"/>
      <c r="L63" s="332" t="s">
        <v>2116</v>
      </c>
      <c r="M63" s="321"/>
      <c r="N63" s="321" t="s">
        <v>19</v>
      </c>
      <c r="O63" s="325" t="s">
        <v>103</v>
      </c>
      <c r="P63" s="321"/>
      <c r="Q63" s="321"/>
      <c r="R63" s="321"/>
    </row>
    <row r="64" spans="1:18" s="7" customFormat="1" ht="71.25" customHeight="1">
      <c r="A64" s="359">
        <v>62</v>
      </c>
      <c r="B64" s="420" t="s">
        <v>915</v>
      </c>
      <c r="C64" s="321" t="s">
        <v>2160</v>
      </c>
      <c r="D64" s="406" t="s">
        <v>2161</v>
      </c>
      <c r="E64" s="321">
        <v>1050</v>
      </c>
      <c r="F64" s="321"/>
      <c r="G64" s="323"/>
      <c r="H64" s="323"/>
      <c r="I64" s="331">
        <v>1348956</v>
      </c>
      <c r="J64" s="330" t="s">
        <v>2162</v>
      </c>
      <c r="K64" s="321"/>
      <c r="L64" s="332" t="s">
        <v>2163</v>
      </c>
      <c r="M64" s="321"/>
      <c r="N64" s="321" t="s">
        <v>19</v>
      </c>
      <c r="O64" s="325" t="s">
        <v>103</v>
      </c>
      <c r="P64" s="321"/>
      <c r="Q64" s="321"/>
      <c r="R64" s="321"/>
    </row>
    <row r="65" spans="1:18" s="7" customFormat="1" ht="89.25">
      <c r="A65" s="359">
        <v>63</v>
      </c>
      <c r="B65" s="420" t="s">
        <v>915</v>
      </c>
      <c r="C65" s="321" t="s">
        <v>2529</v>
      </c>
      <c r="D65" s="406" t="s">
        <v>2530</v>
      </c>
      <c r="E65" s="321">
        <v>460</v>
      </c>
      <c r="F65" s="321"/>
      <c r="G65" s="323"/>
      <c r="H65" s="323"/>
      <c r="I65" s="331">
        <v>1348956</v>
      </c>
      <c r="J65" s="330" t="s">
        <v>2273</v>
      </c>
      <c r="K65" s="321"/>
      <c r="L65" s="332" t="s">
        <v>2531</v>
      </c>
      <c r="M65" s="321"/>
      <c r="N65" s="321" t="s">
        <v>19</v>
      </c>
      <c r="O65" s="325" t="s">
        <v>103</v>
      </c>
      <c r="P65" s="321"/>
      <c r="Q65" s="321"/>
      <c r="R65" s="321"/>
    </row>
    <row r="66" spans="1:18" s="7" customFormat="1" ht="89.25">
      <c r="A66" s="359">
        <v>64</v>
      </c>
      <c r="B66" s="420" t="s">
        <v>915</v>
      </c>
      <c r="C66" s="321" t="s">
        <v>2532</v>
      </c>
      <c r="D66" s="406" t="s">
        <v>2533</v>
      </c>
      <c r="E66" s="321">
        <v>4</v>
      </c>
      <c r="F66" s="321"/>
      <c r="G66" s="323"/>
      <c r="H66" s="323"/>
      <c r="I66" s="331">
        <v>1348956</v>
      </c>
      <c r="J66" s="330" t="s">
        <v>2535</v>
      </c>
      <c r="K66" s="321"/>
      <c r="L66" s="332" t="s">
        <v>2534</v>
      </c>
      <c r="M66" s="321"/>
      <c r="N66" s="321" t="s">
        <v>19</v>
      </c>
      <c r="O66" s="325" t="s">
        <v>103</v>
      </c>
      <c r="P66" s="321"/>
      <c r="Q66" s="321"/>
      <c r="R66" s="321"/>
    </row>
    <row r="67" spans="1:18" s="7" customFormat="1" ht="89.25">
      <c r="A67" s="359">
        <v>65</v>
      </c>
      <c r="B67" s="420" t="s">
        <v>915</v>
      </c>
      <c r="C67" s="321" t="s">
        <v>2527</v>
      </c>
      <c r="D67" s="406" t="s">
        <v>2528</v>
      </c>
      <c r="E67" s="321">
        <v>1050</v>
      </c>
      <c r="F67" s="321"/>
      <c r="G67" s="323"/>
      <c r="H67" s="323"/>
      <c r="I67" s="331">
        <v>1348956</v>
      </c>
      <c r="J67" s="330" t="s">
        <v>2517</v>
      </c>
      <c r="K67" s="321"/>
      <c r="L67" s="332" t="s">
        <v>2526</v>
      </c>
      <c r="M67" s="321"/>
      <c r="N67" s="321" t="s">
        <v>19</v>
      </c>
      <c r="O67" s="325" t="s">
        <v>103</v>
      </c>
      <c r="P67" s="321"/>
      <c r="Q67" s="321"/>
      <c r="R67" s="321"/>
    </row>
    <row r="68" spans="1:18" s="7" customFormat="1" ht="25.5">
      <c r="A68" s="359">
        <v>66</v>
      </c>
      <c r="B68" s="420" t="s">
        <v>915</v>
      </c>
      <c r="C68" s="321" t="s">
        <v>1728</v>
      </c>
      <c r="D68" s="406" t="s">
        <v>1727</v>
      </c>
      <c r="E68" s="321">
        <v>397</v>
      </c>
      <c r="F68" s="321"/>
      <c r="G68" s="323"/>
      <c r="H68" s="323"/>
      <c r="I68" s="331">
        <v>356716.41</v>
      </c>
      <c r="J68" s="321" t="s">
        <v>1731</v>
      </c>
      <c r="K68" s="321"/>
      <c r="L68" s="332" t="s">
        <v>1730</v>
      </c>
      <c r="M68" s="321"/>
      <c r="N68" s="321" t="s">
        <v>19</v>
      </c>
      <c r="O68" s="325" t="s">
        <v>103</v>
      </c>
      <c r="P68" s="321"/>
      <c r="Q68" s="321"/>
      <c r="R68" s="321"/>
    </row>
    <row r="69" spans="1:18" s="7" customFormat="1" ht="51">
      <c r="A69" s="359">
        <v>67</v>
      </c>
      <c r="B69" s="420" t="s">
        <v>915</v>
      </c>
      <c r="C69" s="321" t="s">
        <v>1805</v>
      </c>
      <c r="D69" s="406" t="s">
        <v>1807</v>
      </c>
      <c r="E69" s="321">
        <v>1272</v>
      </c>
      <c r="F69" s="321"/>
      <c r="G69" s="323"/>
      <c r="H69" s="323"/>
      <c r="I69" s="331">
        <v>1326288.96</v>
      </c>
      <c r="J69" s="321" t="s">
        <v>1809</v>
      </c>
      <c r="K69" s="321"/>
      <c r="L69" s="332" t="s">
        <v>1810</v>
      </c>
      <c r="M69" s="321"/>
      <c r="N69" s="321" t="s">
        <v>19</v>
      </c>
      <c r="O69" s="325" t="s">
        <v>103</v>
      </c>
      <c r="P69" s="321"/>
      <c r="Q69" s="321"/>
      <c r="R69" s="321"/>
    </row>
    <row r="70" spans="1:18" s="7" customFormat="1" ht="51">
      <c r="A70" s="359">
        <v>68</v>
      </c>
      <c r="B70" s="420" t="s">
        <v>915</v>
      </c>
      <c r="C70" s="321" t="s">
        <v>1806</v>
      </c>
      <c r="D70" s="406" t="s">
        <v>1808</v>
      </c>
      <c r="E70" s="321">
        <v>14212</v>
      </c>
      <c r="F70" s="321"/>
      <c r="G70" s="323"/>
      <c r="H70" s="323"/>
      <c r="I70" s="118">
        <v>14818568.16</v>
      </c>
      <c r="J70" s="321" t="s">
        <v>1809</v>
      </c>
      <c r="K70" s="321"/>
      <c r="L70" s="332" t="s">
        <v>2486</v>
      </c>
      <c r="M70" s="321"/>
      <c r="N70" s="321" t="s">
        <v>19</v>
      </c>
      <c r="O70" s="325" t="s">
        <v>103</v>
      </c>
      <c r="P70" s="321"/>
      <c r="Q70" s="321"/>
      <c r="R70" s="321"/>
    </row>
    <row r="71" spans="1:18" s="7" customFormat="1" ht="38.25">
      <c r="A71" s="359">
        <v>69</v>
      </c>
      <c r="B71" s="420" t="s">
        <v>915</v>
      </c>
      <c r="C71" s="321" t="s">
        <v>2482</v>
      </c>
      <c r="D71" s="406" t="s">
        <v>2483</v>
      </c>
      <c r="E71" s="321">
        <v>108.45</v>
      </c>
      <c r="F71" s="321"/>
      <c r="G71" s="323"/>
      <c r="H71" s="323"/>
      <c r="I71" s="331">
        <v>111699.16</v>
      </c>
      <c r="J71" s="330">
        <v>39975</v>
      </c>
      <c r="K71" s="321"/>
      <c r="L71" s="332"/>
      <c r="M71" s="321"/>
      <c r="N71" s="321" t="s">
        <v>19</v>
      </c>
      <c r="O71" s="325" t="s">
        <v>103</v>
      </c>
      <c r="P71" s="321"/>
      <c r="Q71" s="321"/>
      <c r="R71" s="321"/>
    </row>
    <row r="72" spans="1:18" s="7" customFormat="1" ht="51">
      <c r="A72" s="359">
        <v>70</v>
      </c>
      <c r="B72" s="420" t="s">
        <v>915</v>
      </c>
      <c r="C72" s="321" t="s">
        <v>1545</v>
      </c>
      <c r="D72" s="406" t="s">
        <v>2479</v>
      </c>
      <c r="E72" s="321">
        <v>72.099999999999994</v>
      </c>
      <c r="F72" s="321"/>
      <c r="G72" s="323"/>
      <c r="H72" s="323"/>
      <c r="I72" s="331">
        <v>74252.179999999993</v>
      </c>
      <c r="J72" s="321" t="s">
        <v>1547</v>
      </c>
      <c r="K72" s="321"/>
      <c r="L72" s="332" t="s">
        <v>2480</v>
      </c>
      <c r="M72" s="321"/>
      <c r="N72" s="321" t="s">
        <v>19</v>
      </c>
      <c r="O72" s="325" t="s">
        <v>103</v>
      </c>
      <c r="P72" s="321"/>
      <c r="Q72" s="321"/>
      <c r="R72" s="321"/>
    </row>
    <row r="73" spans="1:18" s="7" customFormat="1" ht="51">
      <c r="A73" s="359">
        <v>71</v>
      </c>
      <c r="B73" s="420" t="s">
        <v>915</v>
      </c>
      <c r="C73" s="321" t="s">
        <v>1545</v>
      </c>
      <c r="D73" s="406" t="s">
        <v>2481</v>
      </c>
      <c r="E73" s="321">
        <v>10.5</v>
      </c>
      <c r="F73" s="321"/>
      <c r="G73" s="323"/>
      <c r="H73" s="323"/>
      <c r="I73" s="331">
        <v>10815.74</v>
      </c>
      <c r="J73" s="321" t="s">
        <v>1547</v>
      </c>
      <c r="K73" s="321"/>
      <c r="L73" s="332" t="s">
        <v>2485</v>
      </c>
      <c r="M73" s="321"/>
      <c r="N73" s="321" t="s">
        <v>19</v>
      </c>
      <c r="O73" s="325" t="s">
        <v>103</v>
      </c>
      <c r="P73" s="321"/>
      <c r="Q73" s="321"/>
      <c r="R73" s="321"/>
    </row>
    <row r="74" spans="1:18" s="7" customFormat="1" ht="51">
      <c r="A74" s="359">
        <v>72</v>
      </c>
      <c r="B74" s="420" t="s">
        <v>915</v>
      </c>
      <c r="C74" s="321" t="s">
        <v>1544</v>
      </c>
      <c r="D74" s="406" t="s">
        <v>2477</v>
      </c>
      <c r="E74" s="321">
        <v>96</v>
      </c>
      <c r="F74" s="321"/>
      <c r="G74" s="323"/>
      <c r="H74" s="323"/>
      <c r="I74" s="331">
        <v>98862.720000000001</v>
      </c>
      <c r="J74" s="321" t="s">
        <v>1546</v>
      </c>
      <c r="K74" s="321"/>
      <c r="L74" s="332" t="s">
        <v>2478</v>
      </c>
      <c r="M74" s="321"/>
      <c r="N74" s="321" t="s">
        <v>19</v>
      </c>
      <c r="O74" s="325" t="s">
        <v>103</v>
      </c>
      <c r="P74" s="321"/>
      <c r="Q74" s="321"/>
      <c r="R74" s="321"/>
    </row>
    <row r="75" spans="1:18" s="7" customFormat="1" ht="51">
      <c r="A75" s="359">
        <v>73</v>
      </c>
      <c r="B75" s="420" t="s">
        <v>915</v>
      </c>
      <c r="C75" s="321" t="s">
        <v>1544</v>
      </c>
      <c r="D75" s="406" t="s">
        <v>1548</v>
      </c>
      <c r="E75" s="321">
        <v>13</v>
      </c>
      <c r="F75" s="321"/>
      <c r="G75" s="323"/>
      <c r="H75" s="323"/>
      <c r="I75" s="331">
        <v>13390.78</v>
      </c>
      <c r="J75" s="321" t="s">
        <v>1546</v>
      </c>
      <c r="K75" s="321"/>
      <c r="L75" s="332" t="s">
        <v>2484</v>
      </c>
      <c r="M75" s="321"/>
      <c r="N75" s="321" t="s">
        <v>19</v>
      </c>
      <c r="O75" s="325" t="s">
        <v>103</v>
      </c>
      <c r="P75" s="321"/>
      <c r="Q75" s="321"/>
      <c r="R75" s="321"/>
    </row>
    <row r="76" spans="1:18" s="7" customFormat="1" ht="45">
      <c r="A76" s="359">
        <v>74</v>
      </c>
      <c r="B76" s="420" t="s">
        <v>915</v>
      </c>
      <c r="C76" s="321" t="s">
        <v>2170</v>
      </c>
      <c r="D76" s="322" t="s">
        <v>2177</v>
      </c>
      <c r="E76" s="321">
        <v>71</v>
      </c>
      <c r="F76" s="321"/>
      <c r="G76" s="321"/>
      <c r="H76" s="321"/>
      <c r="I76" s="384">
        <v>73116.509999999995</v>
      </c>
      <c r="J76" s="321" t="s">
        <v>2168</v>
      </c>
      <c r="K76" s="361"/>
      <c r="L76" s="324" t="s">
        <v>2178</v>
      </c>
      <c r="M76" s="321"/>
      <c r="N76" s="321" t="s">
        <v>19</v>
      </c>
      <c r="O76" s="325" t="s">
        <v>103</v>
      </c>
      <c r="P76" s="321"/>
      <c r="Q76" s="321"/>
      <c r="R76" s="321"/>
    </row>
    <row r="77" spans="1:18" s="7" customFormat="1" ht="45">
      <c r="A77" s="359">
        <v>75</v>
      </c>
      <c r="B77" s="420" t="s">
        <v>915</v>
      </c>
      <c r="C77" s="321" t="s">
        <v>2170</v>
      </c>
      <c r="D77" s="322" t="s">
        <v>2179</v>
      </c>
      <c r="E77" s="321">
        <v>12</v>
      </c>
      <c r="F77" s="321"/>
      <c r="G77" s="323"/>
      <c r="H77" s="323"/>
      <c r="I77" s="282">
        <v>12360</v>
      </c>
      <c r="J77" s="321" t="s">
        <v>2168</v>
      </c>
      <c r="K77" s="321"/>
      <c r="L77" s="324" t="s">
        <v>2180</v>
      </c>
      <c r="M77" s="321"/>
      <c r="N77" s="321" t="s">
        <v>19</v>
      </c>
      <c r="O77" s="325" t="s">
        <v>103</v>
      </c>
      <c r="P77" s="321"/>
      <c r="Q77" s="321"/>
      <c r="R77" s="321"/>
    </row>
    <row r="78" spans="1:18" s="7" customFormat="1" ht="45">
      <c r="A78" s="359">
        <v>76</v>
      </c>
      <c r="B78" s="420" t="s">
        <v>915</v>
      </c>
      <c r="C78" s="321" t="s">
        <v>2426</v>
      </c>
      <c r="D78" s="322" t="s">
        <v>2427</v>
      </c>
      <c r="E78" s="321">
        <v>315</v>
      </c>
      <c r="F78" s="321"/>
      <c r="G78" s="323"/>
      <c r="H78" s="323"/>
      <c r="I78" s="326">
        <v>374919.3</v>
      </c>
      <c r="J78" s="321" t="s">
        <v>2428</v>
      </c>
      <c r="K78" s="321"/>
      <c r="L78" s="324" t="s">
        <v>2429</v>
      </c>
      <c r="M78" s="321"/>
      <c r="N78" s="321" t="s">
        <v>19</v>
      </c>
      <c r="O78" s="325" t="s">
        <v>103</v>
      </c>
      <c r="P78" s="321"/>
      <c r="Q78" s="321"/>
      <c r="R78" s="321"/>
    </row>
    <row r="79" spans="1:18" s="7" customFormat="1" ht="45">
      <c r="A79" s="359">
        <v>77</v>
      </c>
      <c r="B79" s="420" t="s">
        <v>915</v>
      </c>
      <c r="C79" s="321" t="s">
        <v>2430</v>
      </c>
      <c r="D79" s="322" t="s">
        <v>2431</v>
      </c>
      <c r="E79" s="321">
        <v>747</v>
      </c>
      <c r="F79" s="321"/>
      <c r="G79" s="323"/>
      <c r="H79" s="323"/>
      <c r="I79" s="326">
        <v>959685.84</v>
      </c>
      <c r="J79" s="330">
        <v>43147</v>
      </c>
      <c r="K79" s="321"/>
      <c r="L79" s="324" t="s">
        <v>2490</v>
      </c>
      <c r="M79" s="321"/>
      <c r="N79" s="321" t="s">
        <v>19</v>
      </c>
      <c r="O79" s="325" t="s">
        <v>103</v>
      </c>
      <c r="P79" s="321"/>
      <c r="Q79" s="321"/>
      <c r="R79" s="321"/>
    </row>
    <row r="80" spans="1:18" s="7" customFormat="1" ht="45">
      <c r="A80" s="359">
        <v>78</v>
      </c>
      <c r="B80" s="420" t="s">
        <v>915</v>
      </c>
      <c r="C80" s="321" t="s">
        <v>2475</v>
      </c>
      <c r="D80" s="322" t="s">
        <v>2476</v>
      </c>
      <c r="E80" s="321">
        <v>749</v>
      </c>
      <c r="F80" s="321"/>
      <c r="G80" s="323"/>
      <c r="H80" s="323"/>
      <c r="I80" s="326">
        <v>985968.62</v>
      </c>
      <c r="J80" s="321" t="s">
        <v>2488</v>
      </c>
      <c r="K80" s="321"/>
      <c r="L80" s="324" t="s">
        <v>2487</v>
      </c>
      <c r="M80" s="321"/>
      <c r="N80" s="321" t="s">
        <v>19</v>
      </c>
      <c r="O80" s="325" t="s">
        <v>103</v>
      </c>
      <c r="P80" s="321"/>
      <c r="Q80" s="321"/>
      <c r="R80" s="321"/>
    </row>
    <row r="81" spans="1:18" s="7" customFormat="1" ht="45">
      <c r="A81" s="359">
        <v>79</v>
      </c>
      <c r="B81" s="420" t="s">
        <v>915</v>
      </c>
      <c r="C81" s="321" t="s">
        <v>2433</v>
      </c>
      <c r="D81" s="322" t="s">
        <v>2432</v>
      </c>
      <c r="E81" s="321">
        <v>281</v>
      </c>
      <c r="F81" s="321"/>
      <c r="G81" s="323"/>
      <c r="H81" s="323"/>
      <c r="I81" s="326">
        <v>370040.47</v>
      </c>
      <c r="J81" s="330">
        <v>43147</v>
      </c>
      <c r="K81" s="321"/>
      <c r="L81" s="324" t="s">
        <v>2489</v>
      </c>
      <c r="M81" s="321"/>
      <c r="N81" s="321" t="s">
        <v>19</v>
      </c>
      <c r="O81" s="325" t="s">
        <v>103</v>
      </c>
      <c r="P81" s="321"/>
      <c r="Q81" s="321"/>
      <c r="R81" s="321"/>
    </row>
    <row r="82" spans="1:18" s="7" customFormat="1" ht="101.25">
      <c r="A82" s="359">
        <v>80</v>
      </c>
      <c r="B82" s="420" t="s">
        <v>915</v>
      </c>
      <c r="C82" s="321" t="s">
        <v>2562</v>
      </c>
      <c r="D82" s="355" t="s">
        <v>2590</v>
      </c>
      <c r="E82" s="321">
        <v>672</v>
      </c>
      <c r="F82" s="321"/>
      <c r="G82" s="323"/>
      <c r="I82" s="323">
        <v>814497.6</v>
      </c>
      <c r="J82" s="330" t="s">
        <v>2563</v>
      </c>
      <c r="K82" s="321"/>
      <c r="L82" s="324" t="s">
        <v>2716</v>
      </c>
      <c r="M82" s="321"/>
      <c r="N82" s="321" t="s">
        <v>19</v>
      </c>
      <c r="O82" s="325" t="s">
        <v>103</v>
      </c>
      <c r="P82" s="321"/>
      <c r="Q82" s="321"/>
      <c r="R82" s="321"/>
    </row>
    <row r="83" spans="1:18" s="7" customFormat="1" ht="101.25">
      <c r="A83" s="359">
        <v>81</v>
      </c>
      <c r="B83" s="420" t="s">
        <v>915</v>
      </c>
      <c r="C83" s="321" t="s">
        <v>2562</v>
      </c>
      <c r="D83" s="355" t="s">
        <v>2591</v>
      </c>
      <c r="E83" s="321">
        <v>282</v>
      </c>
      <c r="F83" s="321"/>
      <c r="G83" s="323"/>
      <c r="H83" s="323"/>
      <c r="I83" s="356">
        <v>529395.78</v>
      </c>
      <c r="J83" s="330" t="s">
        <v>2020</v>
      </c>
      <c r="K83" s="321"/>
      <c r="L83" s="324" t="s">
        <v>2717</v>
      </c>
      <c r="M83" s="321"/>
      <c r="N83" s="321" t="s">
        <v>19</v>
      </c>
      <c r="O83" s="325" t="s">
        <v>103</v>
      </c>
      <c r="P83" s="321"/>
      <c r="Q83" s="321"/>
      <c r="R83" s="321"/>
    </row>
    <row r="84" spans="1:18" s="7" customFormat="1" ht="51">
      <c r="A84" s="359">
        <v>82</v>
      </c>
      <c r="B84" s="421" t="s">
        <v>53</v>
      </c>
      <c r="C84" s="321" t="s">
        <v>1161</v>
      </c>
      <c r="D84" s="358" t="s">
        <v>1165</v>
      </c>
      <c r="E84" s="321">
        <v>50.6</v>
      </c>
      <c r="F84" s="321"/>
      <c r="G84" s="323">
        <v>67477</v>
      </c>
      <c r="H84" s="323">
        <v>67477</v>
      </c>
      <c r="I84" s="321"/>
      <c r="J84" s="321" t="s">
        <v>1162</v>
      </c>
      <c r="K84" s="321"/>
      <c r="L84" s="361" t="s">
        <v>1166</v>
      </c>
      <c r="M84" s="321"/>
      <c r="N84" s="321" t="s">
        <v>19</v>
      </c>
      <c r="O84" s="325" t="s">
        <v>103</v>
      </c>
      <c r="P84" s="321"/>
      <c r="Q84" s="321"/>
      <c r="R84" s="321"/>
    </row>
    <row r="85" spans="1:18" s="7" customFormat="1" ht="101.25">
      <c r="A85" s="359">
        <v>83</v>
      </c>
      <c r="B85" s="421" t="s">
        <v>133</v>
      </c>
      <c r="C85" s="321" t="s">
        <v>2033</v>
      </c>
      <c r="D85" s="355" t="s">
        <v>2593</v>
      </c>
      <c r="E85" s="321">
        <v>43.8</v>
      </c>
      <c r="F85" s="321">
        <v>1987</v>
      </c>
      <c r="G85" s="321">
        <v>40914.51</v>
      </c>
      <c r="H85" s="323">
        <v>9580.7199999999993</v>
      </c>
      <c r="I85" s="321">
        <v>865339.08</v>
      </c>
      <c r="J85" s="321" t="s">
        <v>63</v>
      </c>
      <c r="K85" s="321" t="s">
        <v>397</v>
      </c>
      <c r="L85" s="324" t="s">
        <v>2194</v>
      </c>
      <c r="M85" s="321" t="s">
        <v>397</v>
      </c>
      <c r="N85" s="321" t="s">
        <v>19</v>
      </c>
      <c r="O85" s="71" t="s">
        <v>103</v>
      </c>
      <c r="P85" s="361" t="s">
        <v>661</v>
      </c>
      <c r="Q85" s="321"/>
      <c r="R85" s="321"/>
    </row>
    <row r="86" spans="1:18" s="7" customFormat="1" ht="56.25">
      <c r="A86" s="359">
        <v>84</v>
      </c>
      <c r="B86" s="421" t="s">
        <v>133</v>
      </c>
      <c r="C86" s="321" t="s">
        <v>136</v>
      </c>
      <c r="D86" s="355" t="s">
        <v>490</v>
      </c>
      <c r="E86" s="321">
        <v>40.700000000000003</v>
      </c>
      <c r="F86" s="321">
        <v>1969</v>
      </c>
      <c r="G86" s="321">
        <v>23466.54</v>
      </c>
      <c r="H86" s="323">
        <v>10410.92</v>
      </c>
      <c r="I86" s="321"/>
      <c r="J86" s="321" t="s">
        <v>63</v>
      </c>
      <c r="K86" s="321" t="s">
        <v>397</v>
      </c>
      <c r="L86" s="362" t="s">
        <v>350</v>
      </c>
      <c r="M86" s="321" t="s">
        <v>397</v>
      </c>
      <c r="N86" s="321" t="s">
        <v>19</v>
      </c>
      <c r="O86" s="321" t="s">
        <v>103</v>
      </c>
      <c r="P86" s="321"/>
      <c r="Q86" s="321"/>
      <c r="R86" s="321"/>
    </row>
    <row r="87" spans="1:18" s="7" customFormat="1" ht="101.25">
      <c r="A87" s="359">
        <v>85</v>
      </c>
      <c r="B87" s="421" t="s">
        <v>133</v>
      </c>
      <c r="C87" s="321" t="s">
        <v>138</v>
      </c>
      <c r="D87" s="355" t="s">
        <v>2594</v>
      </c>
      <c r="E87" s="321">
        <v>46.8</v>
      </c>
      <c r="F87" s="321">
        <v>1983</v>
      </c>
      <c r="G87" s="321">
        <v>34178.22</v>
      </c>
      <c r="H87" s="323">
        <v>9555.7199999999993</v>
      </c>
      <c r="I87" s="378">
        <v>917651.59</v>
      </c>
      <c r="J87" s="321" t="s">
        <v>63</v>
      </c>
      <c r="K87" s="321" t="s">
        <v>397</v>
      </c>
      <c r="L87" s="324" t="s">
        <v>2198</v>
      </c>
      <c r="M87" s="321" t="s">
        <v>397</v>
      </c>
      <c r="N87" s="321" t="s">
        <v>19</v>
      </c>
      <c r="O87" s="321" t="s">
        <v>103</v>
      </c>
      <c r="P87" s="321"/>
      <c r="Q87" s="321"/>
      <c r="R87" s="321"/>
    </row>
    <row r="88" spans="1:18" s="7" customFormat="1" ht="56.25">
      <c r="A88" s="359">
        <v>86</v>
      </c>
      <c r="B88" s="421" t="s">
        <v>133</v>
      </c>
      <c r="C88" s="321" t="s">
        <v>142</v>
      </c>
      <c r="D88" s="355" t="s">
        <v>2595</v>
      </c>
      <c r="E88" s="321">
        <v>31.3</v>
      </c>
      <c r="F88" s="321">
        <v>1990</v>
      </c>
      <c r="G88" s="321">
        <v>41622.14</v>
      </c>
      <c r="H88" s="323">
        <v>8569.39</v>
      </c>
      <c r="I88" s="378">
        <v>620242.99</v>
      </c>
      <c r="J88" s="321" t="s">
        <v>63</v>
      </c>
      <c r="K88" s="321" t="s">
        <v>397</v>
      </c>
      <c r="L88" s="362" t="s">
        <v>350</v>
      </c>
      <c r="M88" s="321" t="s">
        <v>397</v>
      </c>
      <c r="N88" s="321" t="s">
        <v>19</v>
      </c>
      <c r="O88" s="321" t="s">
        <v>103</v>
      </c>
      <c r="P88" s="321"/>
      <c r="Q88" s="321"/>
      <c r="R88" s="321"/>
    </row>
    <row r="89" spans="1:18" s="7" customFormat="1" ht="101.25">
      <c r="A89" s="359">
        <v>87</v>
      </c>
      <c r="B89" s="421" t="s">
        <v>133</v>
      </c>
      <c r="C89" s="321" t="s">
        <v>143</v>
      </c>
      <c r="D89" s="355" t="s">
        <v>2596</v>
      </c>
      <c r="E89" s="321">
        <v>30.1</v>
      </c>
      <c r="F89" s="321">
        <v>1990</v>
      </c>
      <c r="G89" s="321">
        <v>41762.28</v>
      </c>
      <c r="H89" s="323">
        <v>8598.65</v>
      </c>
      <c r="I89" s="378">
        <v>596463.71</v>
      </c>
      <c r="J89" s="321" t="s">
        <v>63</v>
      </c>
      <c r="K89" s="321" t="s">
        <v>397</v>
      </c>
      <c r="L89" s="324" t="s">
        <v>2207</v>
      </c>
      <c r="M89" s="321" t="s">
        <v>397</v>
      </c>
      <c r="N89" s="321" t="s">
        <v>19</v>
      </c>
      <c r="O89" s="321" t="s">
        <v>103</v>
      </c>
      <c r="P89" s="321"/>
      <c r="Q89" s="321"/>
      <c r="R89" s="321"/>
    </row>
    <row r="90" spans="1:18" s="7" customFormat="1" ht="101.25">
      <c r="A90" s="359">
        <v>88</v>
      </c>
      <c r="B90" s="421" t="s">
        <v>133</v>
      </c>
      <c r="C90" s="321" t="s">
        <v>146</v>
      </c>
      <c r="D90" s="355" t="s">
        <v>2597</v>
      </c>
      <c r="E90" s="321">
        <v>39.1</v>
      </c>
      <c r="F90" s="321">
        <v>1975</v>
      </c>
      <c r="G90" s="321">
        <v>47548.91</v>
      </c>
      <c r="H90" s="323">
        <v>15327.62</v>
      </c>
      <c r="I90" s="378">
        <v>583877.17000000004</v>
      </c>
      <c r="J90" s="321" t="s">
        <v>63</v>
      </c>
      <c r="K90" s="321" t="s">
        <v>397</v>
      </c>
      <c r="L90" s="324" t="s">
        <v>2208</v>
      </c>
      <c r="M90" s="321" t="s">
        <v>397</v>
      </c>
      <c r="N90" s="321" t="s">
        <v>19</v>
      </c>
      <c r="O90" s="321" t="s">
        <v>103</v>
      </c>
      <c r="P90" s="321"/>
      <c r="Q90" s="321"/>
      <c r="R90" s="321"/>
    </row>
    <row r="91" spans="1:18" s="7" customFormat="1" ht="101.25">
      <c r="A91" s="359">
        <v>89</v>
      </c>
      <c r="B91" s="421" t="s">
        <v>133</v>
      </c>
      <c r="C91" s="321" t="s">
        <v>2570</v>
      </c>
      <c r="D91" s="355" t="s">
        <v>2598</v>
      </c>
      <c r="E91" s="321">
        <v>54.5</v>
      </c>
      <c r="F91" s="321">
        <v>1976</v>
      </c>
      <c r="G91" s="321">
        <v>45703.64</v>
      </c>
      <c r="H91" s="323">
        <v>14366.01</v>
      </c>
      <c r="I91" s="375">
        <v>710077.47</v>
      </c>
      <c r="J91" s="321" t="s">
        <v>63</v>
      </c>
      <c r="K91" s="321" t="s">
        <v>397</v>
      </c>
      <c r="L91" s="324" t="s">
        <v>2205</v>
      </c>
      <c r="M91" s="321" t="s">
        <v>397</v>
      </c>
      <c r="N91" s="321" t="s">
        <v>19</v>
      </c>
      <c r="O91" s="321" t="s">
        <v>103</v>
      </c>
      <c r="P91" s="321"/>
      <c r="Q91" s="321"/>
      <c r="R91" s="321"/>
    </row>
    <row r="92" spans="1:18" s="7" customFormat="1" ht="101.25">
      <c r="A92" s="359">
        <v>90</v>
      </c>
      <c r="B92" s="421" t="s">
        <v>133</v>
      </c>
      <c r="C92" s="321" t="s">
        <v>380</v>
      </c>
      <c r="D92" s="355" t="s">
        <v>2599</v>
      </c>
      <c r="E92" s="321">
        <v>48.1</v>
      </c>
      <c r="F92" s="321">
        <v>1970</v>
      </c>
      <c r="G92" s="321">
        <v>23500.63</v>
      </c>
      <c r="H92" s="323">
        <v>9704.25</v>
      </c>
      <c r="I92" s="378">
        <v>711122.91</v>
      </c>
      <c r="J92" s="321" t="s">
        <v>63</v>
      </c>
      <c r="K92" s="321" t="s">
        <v>397</v>
      </c>
      <c r="L92" s="324" t="s">
        <v>2211</v>
      </c>
      <c r="M92" s="321" t="s">
        <v>397</v>
      </c>
      <c r="N92" s="321" t="s">
        <v>19</v>
      </c>
      <c r="O92" s="321" t="s">
        <v>103</v>
      </c>
      <c r="P92" s="321"/>
      <c r="Q92" s="321"/>
      <c r="R92" s="321"/>
    </row>
    <row r="93" spans="1:18" s="7" customFormat="1" ht="101.25">
      <c r="A93" s="359">
        <v>91</v>
      </c>
      <c r="B93" s="421" t="s">
        <v>133</v>
      </c>
      <c r="C93" s="321" t="s">
        <v>364</v>
      </c>
      <c r="D93" s="355" t="s">
        <v>2600</v>
      </c>
      <c r="E93" s="321">
        <v>44.6</v>
      </c>
      <c r="F93" s="321">
        <v>1976</v>
      </c>
      <c r="G93" s="321">
        <v>34528.76</v>
      </c>
      <c r="H93" s="323">
        <v>12240.6</v>
      </c>
      <c r="I93" s="375">
        <v>505022.1</v>
      </c>
      <c r="J93" s="321" t="s">
        <v>63</v>
      </c>
      <c r="K93" s="321" t="s">
        <v>397</v>
      </c>
      <c r="L93" s="324" t="s">
        <v>2209</v>
      </c>
      <c r="M93" s="321" t="s">
        <v>397</v>
      </c>
      <c r="N93" s="321" t="s">
        <v>19</v>
      </c>
      <c r="O93" s="321" t="s">
        <v>103</v>
      </c>
      <c r="P93" s="321"/>
      <c r="Q93" s="321"/>
      <c r="R93" s="321"/>
    </row>
    <row r="94" spans="1:18" s="7" customFormat="1" ht="101.25">
      <c r="A94" s="359">
        <v>92</v>
      </c>
      <c r="B94" s="421" t="s">
        <v>133</v>
      </c>
      <c r="C94" s="321" t="s">
        <v>365</v>
      </c>
      <c r="D94" s="355" t="s">
        <v>2601</v>
      </c>
      <c r="E94" s="321">
        <v>51</v>
      </c>
      <c r="F94" s="321">
        <v>1976</v>
      </c>
      <c r="G94" s="321">
        <v>301807.68</v>
      </c>
      <c r="H94" s="323">
        <v>16666.75</v>
      </c>
      <c r="I94" s="375">
        <v>597589.94999999995</v>
      </c>
      <c r="J94" s="321" t="s">
        <v>63</v>
      </c>
      <c r="K94" s="321" t="s">
        <v>397</v>
      </c>
      <c r="L94" s="324" t="s">
        <v>2210</v>
      </c>
      <c r="M94" s="321" t="s">
        <v>397</v>
      </c>
      <c r="N94" s="321" t="s">
        <v>19</v>
      </c>
      <c r="O94" s="71" t="s">
        <v>103</v>
      </c>
      <c r="P94" s="361" t="s">
        <v>661</v>
      </c>
      <c r="Q94" s="321"/>
      <c r="R94" s="321"/>
    </row>
    <row r="95" spans="1:18" s="7" customFormat="1" ht="101.25">
      <c r="A95" s="359">
        <v>93</v>
      </c>
      <c r="B95" s="421" t="s">
        <v>133</v>
      </c>
      <c r="C95" s="321" t="s">
        <v>378</v>
      </c>
      <c r="D95" s="355" t="s">
        <v>2602</v>
      </c>
      <c r="E95" s="321">
        <v>55.8</v>
      </c>
      <c r="F95" s="321">
        <v>1973</v>
      </c>
      <c r="G95" s="321">
        <v>304743.08</v>
      </c>
      <c r="H95" s="323">
        <v>26965.99</v>
      </c>
      <c r="I95" s="375">
        <v>833256.94</v>
      </c>
      <c r="J95" s="321" t="s">
        <v>63</v>
      </c>
      <c r="K95" s="321" t="s">
        <v>397</v>
      </c>
      <c r="L95" s="324" t="s">
        <v>2243</v>
      </c>
      <c r="M95" s="321" t="s">
        <v>397</v>
      </c>
      <c r="N95" s="321" t="s">
        <v>19</v>
      </c>
      <c r="O95" s="321" t="s">
        <v>103</v>
      </c>
      <c r="P95" s="321"/>
      <c r="Q95" s="321"/>
      <c r="R95" s="321"/>
    </row>
    <row r="96" spans="1:18" s="7" customFormat="1" ht="56.25">
      <c r="A96" s="359">
        <v>94</v>
      </c>
      <c r="B96" s="421" t="s">
        <v>133</v>
      </c>
      <c r="C96" s="321" t="s">
        <v>367</v>
      </c>
      <c r="D96" s="178" t="s">
        <v>490</v>
      </c>
      <c r="E96" s="321">
        <v>40.200000000000003</v>
      </c>
      <c r="F96" s="321">
        <v>1972</v>
      </c>
      <c r="G96" s="321">
        <v>100315.5</v>
      </c>
      <c r="H96" s="323">
        <v>34909.96</v>
      </c>
      <c r="I96" s="175">
        <v>390527.6</v>
      </c>
      <c r="J96" s="321" t="s">
        <v>63</v>
      </c>
      <c r="K96" s="321" t="s">
        <v>397</v>
      </c>
      <c r="L96" s="362" t="s">
        <v>350</v>
      </c>
      <c r="M96" s="321" t="s">
        <v>397</v>
      </c>
      <c r="N96" s="321" t="s">
        <v>19</v>
      </c>
      <c r="O96" s="321" t="s">
        <v>103</v>
      </c>
      <c r="P96" s="321"/>
      <c r="Q96" s="321"/>
      <c r="R96" s="321"/>
    </row>
    <row r="97" spans="1:18" s="7" customFormat="1" ht="101.25">
      <c r="A97" s="359">
        <v>95</v>
      </c>
      <c r="B97" s="421" t="s">
        <v>133</v>
      </c>
      <c r="C97" s="321" t="s">
        <v>369</v>
      </c>
      <c r="D97" s="355" t="s">
        <v>2603</v>
      </c>
      <c r="E97" s="321">
        <v>50.4</v>
      </c>
      <c r="F97" s="321">
        <v>1969</v>
      </c>
      <c r="G97" s="321">
        <v>292302.52</v>
      </c>
      <c r="H97" s="323">
        <v>11890.66</v>
      </c>
      <c r="I97" s="375">
        <v>743628.31</v>
      </c>
      <c r="J97" s="321" t="s">
        <v>63</v>
      </c>
      <c r="K97" s="321" t="s">
        <v>397</v>
      </c>
      <c r="L97" s="324" t="s">
        <v>2206</v>
      </c>
      <c r="M97" s="321" t="s">
        <v>397</v>
      </c>
      <c r="N97" s="321" t="s">
        <v>19</v>
      </c>
      <c r="O97" s="321" t="s">
        <v>103</v>
      </c>
      <c r="P97" s="321"/>
      <c r="Q97" s="321"/>
      <c r="R97" s="321"/>
    </row>
    <row r="98" spans="1:18" s="7" customFormat="1" ht="140.25">
      <c r="A98" s="359">
        <v>96</v>
      </c>
      <c r="B98" s="420" t="s">
        <v>1180</v>
      </c>
      <c r="C98" s="321" t="s">
        <v>372</v>
      </c>
      <c r="D98" s="321" t="s">
        <v>413</v>
      </c>
      <c r="E98" s="321">
        <v>49.5</v>
      </c>
      <c r="F98" s="321">
        <v>2007</v>
      </c>
      <c r="G98" s="321">
        <v>703626.66</v>
      </c>
      <c r="H98" s="323">
        <v>26603.93</v>
      </c>
      <c r="I98" s="375">
        <v>1005914.74</v>
      </c>
      <c r="J98" s="321" t="s">
        <v>1486</v>
      </c>
      <c r="K98" s="321" t="s">
        <v>397</v>
      </c>
      <c r="L98" s="370" t="s">
        <v>1485</v>
      </c>
      <c r="M98" s="321" t="s">
        <v>397</v>
      </c>
      <c r="N98" s="321" t="s">
        <v>19</v>
      </c>
      <c r="O98" s="321" t="s">
        <v>636</v>
      </c>
      <c r="P98" s="321" t="s">
        <v>692</v>
      </c>
      <c r="Q98" s="321" t="s">
        <v>1179</v>
      </c>
      <c r="R98" s="321"/>
    </row>
    <row r="99" spans="1:18" s="7" customFormat="1" ht="45">
      <c r="A99" s="359">
        <v>97</v>
      </c>
      <c r="B99" s="420" t="s">
        <v>1180</v>
      </c>
      <c r="C99" s="321" t="s">
        <v>374</v>
      </c>
      <c r="D99" s="321" t="s">
        <v>415</v>
      </c>
      <c r="E99" s="321">
        <v>28.9</v>
      </c>
      <c r="F99" s="321">
        <v>2007</v>
      </c>
      <c r="G99" s="321">
        <v>410804</v>
      </c>
      <c r="H99" s="323">
        <v>15532.25</v>
      </c>
      <c r="I99" s="375">
        <v>587291.64</v>
      </c>
      <c r="J99" s="321" t="s">
        <v>1495</v>
      </c>
      <c r="K99" s="321" t="s">
        <v>397</v>
      </c>
      <c r="L99" s="370" t="s">
        <v>1488</v>
      </c>
      <c r="M99" s="321" t="s">
        <v>397</v>
      </c>
      <c r="N99" s="321" t="s">
        <v>19</v>
      </c>
      <c r="O99" s="321" t="s">
        <v>635</v>
      </c>
      <c r="P99" s="321" t="s">
        <v>692</v>
      </c>
      <c r="Q99" s="321"/>
      <c r="R99" s="321"/>
    </row>
    <row r="100" spans="1:18" s="7" customFormat="1" ht="140.25">
      <c r="A100" s="359">
        <v>98</v>
      </c>
      <c r="B100" s="420" t="s">
        <v>1180</v>
      </c>
      <c r="C100" s="321" t="s">
        <v>375</v>
      </c>
      <c r="D100" s="321" t="s">
        <v>416</v>
      </c>
      <c r="E100" s="321">
        <v>40.200000000000003</v>
      </c>
      <c r="F100" s="321">
        <v>2007</v>
      </c>
      <c r="G100" s="321">
        <v>571430</v>
      </c>
      <c r="H100" s="323">
        <v>21605.46</v>
      </c>
      <c r="I100" s="375">
        <v>816924.7</v>
      </c>
      <c r="J100" s="321" t="s">
        <v>1495</v>
      </c>
      <c r="K100" s="321" t="s">
        <v>397</v>
      </c>
      <c r="L100" s="370" t="s">
        <v>1489</v>
      </c>
      <c r="M100" s="321" t="s">
        <v>397</v>
      </c>
      <c r="N100" s="321" t="s">
        <v>19</v>
      </c>
      <c r="O100" s="321" t="s">
        <v>634</v>
      </c>
      <c r="P100" s="321" t="s">
        <v>692</v>
      </c>
      <c r="Q100" s="321" t="s">
        <v>1179</v>
      </c>
      <c r="R100" s="321"/>
    </row>
    <row r="101" spans="1:18" s="7" customFormat="1" ht="78.75">
      <c r="A101" s="359">
        <v>99</v>
      </c>
      <c r="B101" s="420" t="s">
        <v>133</v>
      </c>
      <c r="C101" s="321" t="s">
        <v>394</v>
      </c>
      <c r="D101" s="378" t="s">
        <v>460</v>
      </c>
      <c r="E101" s="321">
        <v>36.9</v>
      </c>
      <c r="F101" s="321">
        <v>2007</v>
      </c>
      <c r="G101" s="321">
        <v>698198</v>
      </c>
      <c r="H101" s="323">
        <v>50158.720000000001</v>
      </c>
      <c r="I101" s="375">
        <v>749863.72</v>
      </c>
      <c r="J101" s="321" t="s">
        <v>1492</v>
      </c>
      <c r="K101" s="321" t="s">
        <v>397</v>
      </c>
      <c r="L101" s="370" t="s">
        <v>1491</v>
      </c>
      <c r="M101" s="321" t="s">
        <v>397</v>
      </c>
      <c r="N101" s="321" t="s">
        <v>19</v>
      </c>
      <c r="O101" s="321" t="s">
        <v>527</v>
      </c>
      <c r="P101" s="321" t="s">
        <v>692</v>
      </c>
      <c r="Q101" s="362" t="s">
        <v>349</v>
      </c>
      <c r="R101" s="321"/>
    </row>
    <row r="102" spans="1:18" s="7" customFormat="1" ht="78.75">
      <c r="A102" s="359">
        <v>100</v>
      </c>
      <c r="B102" s="420" t="s">
        <v>133</v>
      </c>
      <c r="C102" s="321" t="s">
        <v>152</v>
      </c>
      <c r="D102" s="378" t="s">
        <v>491</v>
      </c>
      <c r="E102" s="321">
        <v>30.8</v>
      </c>
      <c r="F102" s="321">
        <v>2007</v>
      </c>
      <c r="G102" s="321">
        <v>698198</v>
      </c>
      <c r="H102" s="323">
        <v>50158.720000000001</v>
      </c>
      <c r="I102" s="375">
        <v>625902.51</v>
      </c>
      <c r="J102" s="321" t="s">
        <v>1492</v>
      </c>
      <c r="K102" s="321" t="s">
        <v>397</v>
      </c>
      <c r="L102" s="370" t="s">
        <v>1493</v>
      </c>
      <c r="M102" s="321" t="s">
        <v>397</v>
      </c>
      <c r="N102" s="321" t="s">
        <v>19</v>
      </c>
      <c r="O102" s="321" t="s">
        <v>528</v>
      </c>
      <c r="P102" s="321" t="s">
        <v>692</v>
      </c>
      <c r="Q102" s="362" t="s">
        <v>349</v>
      </c>
      <c r="R102" s="321"/>
    </row>
    <row r="103" spans="1:18" s="7" customFormat="1" ht="101.25">
      <c r="A103" s="359">
        <v>101</v>
      </c>
      <c r="B103" s="421" t="s">
        <v>133</v>
      </c>
      <c r="C103" s="321" t="s">
        <v>153</v>
      </c>
      <c r="D103" s="355" t="s">
        <v>2604</v>
      </c>
      <c r="E103" s="321">
        <v>49.1</v>
      </c>
      <c r="F103" s="321">
        <v>1993</v>
      </c>
      <c r="G103" s="321">
        <v>243955.84</v>
      </c>
      <c r="H103" s="323">
        <v>29766.74</v>
      </c>
      <c r="I103" s="375">
        <v>797720.06</v>
      </c>
      <c r="J103" s="321" t="s">
        <v>63</v>
      </c>
      <c r="K103" s="321" t="s">
        <v>397</v>
      </c>
      <c r="L103" s="324" t="s">
        <v>2213</v>
      </c>
      <c r="M103" s="321" t="s">
        <v>397</v>
      </c>
      <c r="N103" s="321" t="s">
        <v>19</v>
      </c>
      <c r="O103" s="321" t="s">
        <v>103</v>
      </c>
      <c r="P103" s="321"/>
      <c r="Q103" s="321"/>
      <c r="R103" s="321"/>
    </row>
    <row r="104" spans="1:18" s="7" customFormat="1" ht="101.25">
      <c r="A104" s="359">
        <v>102</v>
      </c>
      <c r="B104" s="421" t="s">
        <v>133</v>
      </c>
      <c r="C104" s="179" t="s">
        <v>1189</v>
      </c>
      <c r="D104" s="355" t="s">
        <v>2605</v>
      </c>
      <c r="E104" s="321">
        <v>39.700000000000003</v>
      </c>
      <c r="F104" s="321">
        <v>1967</v>
      </c>
      <c r="G104" s="321">
        <v>34486.47</v>
      </c>
      <c r="H104" s="323">
        <v>15277.77</v>
      </c>
      <c r="I104" s="378">
        <v>583393.88</v>
      </c>
      <c r="J104" s="321" t="s">
        <v>63</v>
      </c>
      <c r="K104" s="321" t="s">
        <v>397</v>
      </c>
      <c r="L104" s="324" t="s">
        <v>2214</v>
      </c>
      <c r="M104" s="321" t="s">
        <v>397</v>
      </c>
      <c r="N104" s="321" t="s">
        <v>19</v>
      </c>
      <c r="O104" s="321" t="s">
        <v>103</v>
      </c>
      <c r="P104" s="321"/>
      <c r="Q104" s="321"/>
      <c r="R104" s="321"/>
    </row>
    <row r="105" spans="1:18" s="7" customFormat="1" ht="101.25">
      <c r="A105" s="359">
        <v>103</v>
      </c>
      <c r="B105" s="421" t="s">
        <v>133</v>
      </c>
      <c r="C105" s="321" t="s">
        <v>154</v>
      </c>
      <c r="D105" s="355" t="s">
        <v>2606</v>
      </c>
      <c r="E105" s="321">
        <v>53.1</v>
      </c>
      <c r="F105" s="321">
        <v>1967</v>
      </c>
      <c r="G105" s="321">
        <v>46126.73</v>
      </c>
      <c r="H105" s="323">
        <v>20434.849999999999</v>
      </c>
      <c r="I105" s="375">
        <v>780307.69</v>
      </c>
      <c r="J105" s="321" t="s">
        <v>63</v>
      </c>
      <c r="K105" s="321" t="s">
        <v>397</v>
      </c>
      <c r="L105" s="324" t="s">
        <v>2215</v>
      </c>
      <c r="M105" s="321" t="s">
        <v>397</v>
      </c>
      <c r="N105" s="321" t="s">
        <v>19</v>
      </c>
      <c r="O105" s="321" t="s">
        <v>103</v>
      </c>
      <c r="P105" s="321"/>
      <c r="Q105" s="321"/>
      <c r="R105" s="321"/>
    </row>
    <row r="106" spans="1:18" s="7" customFormat="1" ht="33.75">
      <c r="A106" s="359">
        <v>104</v>
      </c>
      <c r="B106" s="420" t="s">
        <v>133</v>
      </c>
      <c r="C106" s="321" t="s">
        <v>156</v>
      </c>
      <c r="D106" s="321" t="s">
        <v>419</v>
      </c>
      <c r="E106" s="321">
        <v>40.799999999999997</v>
      </c>
      <c r="F106" s="321">
        <v>1970</v>
      </c>
      <c r="G106" s="321">
        <v>15963.43</v>
      </c>
      <c r="H106" s="323">
        <v>15963.43</v>
      </c>
      <c r="I106" s="375">
        <v>609263.14</v>
      </c>
      <c r="J106" s="321" t="s">
        <v>63</v>
      </c>
      <c r="K106" s="321" t="s">
        <v>397</v>
      </c>
      <c r="L106" s="324" t="s">
        <v>2122</v>
      </c>
      <c r="M106" s="321" t="s">
        <v>397</v>
      </c>
      <c r="N106" s="321" t="s">
        <v>19</v>
      </c>
      <c r="O106" s="321"/>
      <c r="P106" s="321" t="s">
        <v>103</v>
      </c>
      <c r="Q106" s="321"/>
      <c r="R106" s="321"/>
    </row>
    <row r="107" spans="1:18" s="7" customFormat="1" ht="45">
      <c r="A107" s="359">
        <v>105</v>
      </c>
      <c r="B107" s="420" t="s">
        <v>133</v>
      </c>
      <c r="C107" s="321" t="s">
        <v>157</v>
      </c>
      <c r="D107" s="321" t="s">
        <v>536</v>
      </c>
      <c r="E107" s="321">
        <v>31.8</v>
      </c>
      <c r="F107" s="321">
        <v>1986</v>
      </c>
      <c r="G107" s="321">
        <v>9088.99</v>
      </c>
      <c r="H107" s="323">
        <v>9088.99</v>
      </c>
      <c r="I107" s="378">
        <v>467302.91</v>
      </c>
      <c r="J107" s="321" t="s">
        <v>1497</v>
      </c>
      <c r="K107" s="321" t="s">
        <v>397</v>
      </c>
      <c r="L107" s="370" t="s">
        <v>1496</v>
      </c>
      <c r="M107" s="321" t="s">
        <v>397</v>
      </c>
      <c r="N107" s="321" t="s">
        <v>19</v>
      </c>
      <c r="O107" s="325" t="s">
        <v>103</v>
      </c>
      <c r="P107" s="321" t="s">
        <v>537</v>
      </c>
      <c r="Q107" s="321"/>
      <c r="R107" s="321"/>
    </row>
    <row r="108" spans="1:18" s="7" customFormat="1" ht="101.25">
      <c r="A108" s="359">
        <v>106</v>
      </c>
      <c r="B108" s="421" t="s">
        <v>133</v>
      </c>
      <c r="C108" s="321" t="s">
        <v>158</v>
      </c>
      <c r="D108" s="355" t="s">
        <v>2607</v>
      </c>
      <c r="E108" s="321">
        <v>30.1</v>
      </c>
      <c r="F108" s="321">
        <v>1980</v>
      </c>
      <c r="G108" s="321">
        <v>139978.94</v>
      </c>
      <c r="H108" s="323">
        <v>10051.4</v>
      </c>
      <c r="I108" s="378">
        <v>453955.56</v>
      </c>
      <c r="J108" s="321" t="s">
        <v>63</v>
      </c>
      <c r="K108" s="321" t="s">
        <v>397</v>
      </c>
      <c r="L108" s="324" t="s">
        <v>2251</v>
      </c>
      <c r="M108" s="321" t="s">
        <v>397</v>
      </c>
      <c r="N108" s="321" t="s">
        <v>19</v>
      </c>
      <c r="O108" s="321" t="s">
        <v>103</v>
      </c>
      <c r="P108" s="321"/>
      <c r="Q108" s="321"/>
      <c r="R108" s="321"/>
    </row>
    <row r="109" spans="1:18" s="7" customFormat="1" ht="96" customHeight="1">
      <c r="A109" s="359">
        <v>107</v>
      </c>
      <c r="B109" s="421" t="s">
        <v>133</v>
      </c>
      <c r="C109" s="321" t="s">
        <v>159</v>
      </c>
      <c r="D109" s="355" t="s">
        <v>2608</v>
      </c>
      <c r="E109" s="321">
        <v>41.3</v>
      </c>
      <c r="F109" s="321">
        <v>1980</v>
      </c>
      <c r="G109" s="321">
        <v>45338.48</v>
      </c>
      <c r="H109" s="323">
        <v>12586.52</v>
      </c>
      <c r="I109" s="321" t="s">
        <v>397</v>
      </c>
      <c r="J109" s="321" t="s">
        <v>63</v>
      </c>
      <c r="K109" s="321" t="s">
        <v>397</v>
      </c>
      <c r="L109" s="324" t="s">
        <v>2255</v>
      </c>
      <c r="M109" s="321" t="s">
        <v>397</v>
      </c>
      <c r="N109" s="321" t="s">
        <v>19</v>
      </c>
      <c r="O109" s="71" t="s">
        <v>103</v>
      </c>
      <c r="P109" s="361" t="s">
        <v>661</v>
      </c>
      <c r="Q109" s="321"/>
      <c r="R109" s="321"/>
    </row>
    <row r="110" spans="1:18" s="7" customFormat="1" ht="101.25">
      <c r="A110" s="359">
        <v>108</v>
      </c>
      <c r="B110" s="421" t="s">
        <v>133</v>
      </c>
      <c r="C110" s="321" t="s">
        <v>160</v>
      </c>
      <c r="D110" s="355" t="s">
        <v>2609</v>
      </c>
      <c r="E110" s="321">
        <v>40.4</v>
      </c>
      <c r="F110" s="321">
        <v>1980</v>
      </c>
      <c r="G110" s="321">
        <v>151286.10999999999</v>
      </c>
      <c r="H110" s="323">
        <v>12672.12</v>
      </c>
      <c r="I110" s="378">
        <v>609295.82999999996</v>
      </c>
      <c r="J110" s="321" t="s">
        <v>63</v>
      </c>
      <c r="K110" s="321" t="s">
        <v>397</v>
      </c>
      <c r="L110" s="324" t="s">
        <v>2333</v>
      </c>
      <c r="M110" s="321" t="s">
        <v>397</v>
      </c>
      <c r="N110" s="321" t="s">
        <v>19</v>
      </c>
      <c r="O110" s="321" t="s">
        <v>103</v>
      </c>
      <c r="P110" s="321"/>
      <c r="Q110" s="321"/>
      <c r="R110" s="321"/>
    </row>
    <row r="111" spans="1:18" s="7" customFormat="1" ht="101.25">
      <c r="A111" s="359">
        <v>109</v>
      </c>
      <c r="B111" s="421" t="s">
        <v>133</v>
      </c>
      <c r="C111" s="321" t="s">
        <v>161</v>
      </c>
      <c r="D111" s="355" t="s">
        <v>2610</v>
      </c>
      <c r="E111" s="321">
        <v>38.700000000000003</v>
      </c>
      <c r="F111" s="321">
        <v>1980</v>
      </c>
      <c r="G111" s="321">
        <v>149419.91</v>
      </c>
      <c r="H111" s="323">
        <v>11314.08</v>
      </c>
      <c r="I111" s="375">
        <v>583657.15</v>
      </c>
      <c r="J111" s="321" t="s">
        <v>63</v>
      </c>
      <c r="K111" s="321" t="s">
        <v>397</v>
      </c>
      <c r="L111" s="324" t="s">
        <v>2254</v>
      </c>
      <c r="M111" s="321" t="s">
        <v>397</v>
      </c>
      <c r="N111" s="321" t="s">
        <v>19</v>
      </c>
      <c r="O111" s="71" t="s">
        <v>103</v>
      </c>
      <c r="P111" s="361" t="s">
        <v>661</v>
      </c>
      <c r="Q111" s="321"/>
      <c r="R111" s="321"/>
    </row>
    <row r="112" spans="1:18" s="7" customFormat="1" ht="101.25">
      <c r="A112" s="359">
        <v>110</v>
      </c>
      <c r="B112" s="421" t="s">
        <v>133</v>
      </c>
      <c r="C112" s="321" t="s">
        <v>162</v>
      </c>
      <c r="D112" s="355" t="s">
        <v>2611</v>
      </c>
      <c r="E112" s="321">
        <v>42.1</v>
      </c>
      <c r="F112" s="321">
        <v>1986</v>
      </c>
      <c r="G112" s="321">
        <v>167346.73000000001</v>
      </c>
      <c r="H112" s="323">
        <v>11627.45</v>
      </c>
      <c r="I112" s="375">
        <v>642444.74</v>
      </c>
      <c r="J112" s="321" t="s">
        <v>63</v>
      </c>
      <c r="K112" s="321" t="s">
        <v>397</v>
      </c>
      <c r="L112" s="324" t="s">
        <v>2217</v>
      </c>
      <c r="M112" s="321" t="s">
        <v>397</v>
      </c>
      <c r="N112" s="321" t="s">
        <v>19</v>
      </c>
      <c r="O112" s="321" t="s">
        <v>103</v>
      </c>
      <c r="P112" s="321"/>
      <c r="Q112" s="321"/>
      <c r="R112" s="321"/>
    </row>
    <row r="113" spans="1:18" s="7" customFormat="1" ht="101.25">
      <c r="A113" s="359">
        <v>111</v>
      </c>
      <c r="B113" s="421" t="s">
        <v>133</v>
      </c>
      <c r="C113" s="321" t="s">
        <v>167</v>
      </c>
      <c r="D113" s="355" t="s">
        <v>2612</v>
      </c>
      <c r="E113" s="321">
        <v>46.7</v>
      </c>
      <c r="F113" s="321">
        <v>1995</v>
      </c>
      <c r="G113" s="387">
        <v>204987.16</v>
      </c>
      <c r="H113" s="323">
        <v>10096.44</v>
      </c>
      <c r="I113" s="378">
        <v>553154.03</v>
      </c>
      <c r="J113" s="321" t="s">
        <v>63</v>
      </c>
      <c r="K113" s="321" t="s">
        <v>397</v>
      </c>
      <c r="L113" s="324" t="s">
        <v>2218</v>
      </c>
      <c r="M113" s="321" t="s">
        <v>397</v>
      </c>
      <c r="N113" s="321" t="s">
        <v>19</v>
      </c>
      <c r="O113" s="321" t="s">
        <v>103</v>
      </c>
      <c r="P113" s="321"/>
      <c r="Q113" s="321"/>
      <c r="R113" s="321"/>
    </row>
    <row r="114" spans="1:18" s="7" customFormat="1" ht="101.25">
      <c r="A114" s="359">
        <v>112</v>
      </c>
      <c r="B114" s="421" t="s">
        <v>133</v>
      </c>
      <c r="C114" s="321" t="s">
        <v>168</v>
      </c>
      <c r="D114" s="355" t="s">
        <v>2613</v>
      </c>
      <c r="E114" s="388">
        <v>47.1</v>
      </c>
      <c r="F114" s="388" t="s">
        <v>836</v>
      </c>
      <c r="G114" s="387">
        <v>205404.04</v>
      </c>
      <c r="H114" s="323">
        <v>10154.81</v>
      </c>
      <c r="I114" s="375">
        <v>557891.96</v>
      </c>
      <c r="J114" s="321" t="s">
        <v>63</v>
      </c>
      <c r="K114" s="321" t="s">
        <v>397</v>
      </c>
      <c r="L114" s="324" t="s">
        <v>2219</v>
      </c>
      <c r="M114" s="321" t="s">
        <v>397</v>
      </c>
      <c r="N114" s="321" t="s">
        <v>19</v>
      </c>
      <c r="O114" s="321" t="s">
        <v>103</v>
      </c>
      <c r="P114" s="321"/>
      <c r="Q114" s="321"/>
      <c r="R114" s="321"/>
    </row>
    <row r="115" spans="1:18" s="7" customFormat="1" ht="56.25">
      <c r="A115" s="359">
        <v>113</v>
      </c>
      <c r="B115" s="421" t="s">
        <v>133</v>
      </c>
      <c r="C115" s="321" t="s">
        <v>171</v>
      </c>
      <c r="D115" s="355" t="s">
        <v>490</v>
      </c>
      <c r="E115" s="321">
        <v>44.1</v>
      </c>
      <c r="F115" s="321">
        <v>1997</v>
      </c>
      <c r="G115" s="321">
        <v>242774.05</v>
      </c>
      <c r="H115" s="323">
        <v>13341.6</v>
      </c>
      <c r="I115" s="321"/>
      <c r="J115" s="321" t="s">
        <v>63</v>
      </c>
      <c r="K115" s="321" t="s">
        <v>397</v>
      </c>
      <c r="L115" s="362" t="s">
        <v>350</v>
      </c>
      <c r="M115" s="321" t="s">
        <v>397</v>
      </c>
      <c r="N115" s="321" t="s">
        <v>19</v>
      </c>
      <c r="O115" s="321" t="s">
        <v>103</v>
      </c>
      <c r="P115" s="321"/>
      <c r="Q115" s="321"/>
      <c r="R115" s="321"/>
    </row>
    <row r="116" spans="1:18" s="7" customFormat="1" ht="101.25">
      <c r="A116" s="359">
        <v>114</v>
      </c>
      <c r="B116" s="421" t="s">
        <v>133</v>
      </c>
      <c r="C116" s="321" t="s">
        <v>172</v>
      </c>
      <c r="D116" s="355" t="s">
        <v>2614</v>
      </c>
      <c r="E116" s="321">
        <v>40.4</v>
      </c>
      <c r="F116" s="321">
        <v>1991</v>
      </c>
      <c r="G116" s="321">
        <v>40244.76</v>
      </c>
      <c r="H116" s="323">
        <v>9080.58</v>
      </c>
      <c r="I116" s="375">
        <v>622508.65</v>
      </c>
      <c r="J116" s="321" t="s">
        <v>63</v>
      </c>
      <c r="K116" s="321" t="s">
        <v>397</v>
      </c>
      <c r="L116" s="324" t="s">
        <v>2216</v>
      </c>
      <c r="M116" s="321" t="s">
        <v>397</v>
      </c>
      <c r="N116" s="321" t="s">
        <v>19</v>
      </c>
      <c r="O116" s="321" t="s">
        <v>103</v>
      </c>
      <c r="P116" s="321"/>
      <c r="Q116" s="321"/>
      <c r="R116" s="321"/>
    </row>
    <row r="117" spans="1:18" s="7" customFormat="1" ht="101.25">
      <c r="A117" s="359">
        <v>115</v>
      </c>
      <c r="B117" s="421" t="s">
        <v>133</v>
      </c>
      <c r="C117" s="321" t="s">
        <v>173</v>
      </c>
      <c r="D117" s="355" t="s">
        <v>2615</v>
      </c>
      <c r="E117" s="388">
        <v>45.5</v>
      </c>
      <c r="F117" s="388" t="s">
        <v>828</v>
      </c>
      <c r="G117" s="321">
        <v>57358.92</v>
      </c>
      <c r="H117" s="323">
        <v>7288.29</v>
      </c>
      <c r="I117" s="375">
        <v>640559.46</v>
      </c>
      <c r="J117" s="321" t="s">
        <v>63</v>
      </c>
      <c r="K117" s="321" t="s">
        <v>397</v>
      </c>
      <c r="L117" s="324" t="s">
        <v>2220</v>
      </c>
      <c r="M117" s="321" t="s">
        <v>397</v>
      </c>
      <c r="N117" s="321" t="s">
        <v>19</v>
      </c>
      <c r="O117" s="321" t="s">
        <v>103</v>
      </c>
      <c r="P117" s="321"/>
      <c r="Q117" s="321"/>
      <c r="R117" s="321"/>
    </row>
    <row r="118" spans="1:18" s="7" customFormat="1" ht="45">
      <c r="A118" s="359">
        <v>116</v>
      </c>
      <c r="B118" s="420" t="s">
        <v>133</v>
      </c>
      <c r="C118" s="321" t="s">
        <v>355</v>
      </c>
      <c r="D118" s="375" t="s">
        <v>462</v>
      </c>
      <c r="E118" s="321">
        <v>60.1</v>
      </c>
      <c r="F118" s="321">
        <v>2012</v>
      </c>
      <c r="G118" s="323">
        <v>1316512.99</v>
      </c>
      <c r="H118" s="323">
        <v>33380.620000000003</v>
      </c>
      <c r="I118" s="375">
        <v>833701.19</v>
      </c>
      <c r="J118" s="321" t="s">
        <v>396</v>
      </c>
      <c r="K118" s="321" t="s">
        <v>397</v>
      </c>
      <c r="L118" s="370" t="s">
        <v>1513</v>
      </c>
      <c r="M118" s="321" t="s">
        <v>397</v>
      </c>
      <c r="N118" s="321" t="s">
        <v>19</v>
      </c>
      <c r="O118" s="321" t="s">
        <v>521</v>
      </c>
      <c r="P118" s="321" t="s">
        <v>692</v>
      </c>
      <c r="Q118" s="362" t="s">
        <v>357</v>
      </c>
      <c r="R118" s="321"/>
    </row>
    <row r="119" spans="1:18" s="7" customFormat="1" ht="78.75">
      <c r="A119" s="359">
        <v>117</v>
      </c>
      <c r="B119" s="420" t="s">
        <v>133</v>
      </c>
      <c r="C119" s="321" t="s">
        <v>681</v>
      </c>
      <c r="D119" s="375" t="s">
        <v>682</v>
      </c>
      <c r="E119" s="321">
        <v>31.6</v>
      </c>
      <c r="F119" s="321">
        <v>2012</v>
      </c>
      <c r="G119" s="323">
        <v>738000</v>
      </c>
      <c r="H119" s="323">
        <v>3875.04</v>
      </c>
      <c r="I119" s="375"/>
      <c r="J119" s="321"/>
      <c r="K119" s="321"/>
      <c r="L119" s="370" t="s">
        <v>1507</v>
      </c>
      <c r="M119" s="321"/>
      <c r="N119" s="321" t="s">
        <v>19</v>
      </c>
      <c r="O119" s="321" t="s">
        <v>683</v>
      </c>
      <c r="P119" s="321" t="s">
        <v>103</v>
      </c>
      <c r="Q119" s="362" t="s">
        <v>690</v>
      </c>
      <c r="R119" s="321"/>
    </row>
    <row r="120" spans="1:18" s="7" customFormat="1" ht="78.75">
      <c r="A120" s="359">
        <v>118</v>
      </c>
      <c r="B120" s="420" t="s">
        <v>133</v>
      </c>
      <c r="C120" s="321" t="s">
        <v>698</v>
      </c>
      <c r="D120" s="375" t="s">
        <v>699</v>
      </c>
      <c r="E120" s="321">
        <v>31</v>
      </c>
      <c r="F120" s="321">
        <v>2012</v>
      </c>
      <c r="G120" s="323">
        <v>738000</v>
      </c>
      <c r="H120" s="323">
        <v>3875.04</v>
      </c>
      <c r="I120" s="375"/>
      <c r="J120" s="321"/>
      <c r="K120" s="321"/>
      <c r="L120" s="370" t="s">
        <v>1506</v>
      </c>
      <c r="M120" s="321"/>
      <c r="N120" s="321" t="s">
        <v>19</v>
      </c>
      <c r="O120" s="321" t="s">
        <v>683</v>
      </c>
      <c r="P120" s="321" t="s">
        <v>103</v>
      </c>
      <c r="Q120" s="362" t="s">
        <v>690</v>
      </c>
      <c r="R120" s="321"/>
    </row>
    <row r="121" spans="1:18" s="7" customFormat="1" ht="78.75">
      <c r="A121" s="359">
        <v>119</v>
      </c>
      <c r="B121" s="420" t="s">
        <v>133</v>
      </c>
      <c r="C121" s="321" t="s">
        <v>684</v>
      </c>
      <c r="D121" s="375" t="s">
        <v>685</v>
      </c>
      <c r="E121" s="321">
        <v>31</v>
      </c>
      <c r="F121" s="321">
        <v>2012</v>
      </c>
      <c r="G121" s="323">
        <v>738000</v>
      </c>
      <c r="H121" s="323">
        <v>3875.04</v>
      </c>
      <c r="I121" s="375"/>
      <c r="J121" s="321" t="s">
        <v>1505</v>
      </c>
      <c r="K121" s="321"/>
      <c r="L121" s="370" t="s">
        <v>1504</v>
      </c>
      <c r="M121" s="321"/>
      <c r="N121" s="321" t="s">
        <v>19</v>
      </c>
      <c r="O121" s="321" t="s">
        <v>686</v>
      </c>
      <c r="P121" s="321" t="s">
        <v>103</v>
      </c>
      <c r="Q121" s="362" t="s">
        <v>690</v>
      </c>
      <c r="R121" s="321"/>
    </row>
    <row r="122" spans="1:18" s="7" customFormat="1" ht="51">
      <c r="A122" s="359">
        <v>120</v>
      </c>
      <c r="B122" s="420" t="s">
        <v>133</v>
      </c>
      <c r="C122" s="321" t="s">
        <v>1373</v>
      </c>
      <c r="D122" s="407" t="s">
        <v>963</v>
      </c>
      <c r="E122" s="321">
        <v>70.2</v>
      </c>
      <c r="F122" s="321">
        <v>2013</v>
      </c>
      <c r="G122" s="323">
        <v>1741966.67</v>
      </c>
      <c r="H122" s="323"/>
      <c r="I122" s="375"/>
      <c r="J122" s="321" t="s">
        <v>1103</v>
      </c>
      <c r="K122" s="321"/>
      <c r="L122" s="332" t="s">
        <v>964</v>
      </c>
      <c r="M122" s="321"/>
      <c r="N122" s="321" t="s">
        <v>19</v>
      </c>
      <c r="O122" s="321" t="s">
        <v>103</v>
      </c>
      <c r="P122" s="359"/>
      <c r="Q122" s="321"/>
      <c r="R122" s="321"/>
    </row>
    <row r="123" spans="1:18" s="7" customFormat="1" ht="51">
      <c r="A123" s="359">
        <v>121</v>
      </c>
      <c r="B123" s="420" t="s">
        <v>133</v>
      </c>
      <c r="C123" s="321" t="s">
        <v>1374</v>
      </c>
      <c r="D123" s="407" t="s">
        <v>969</v>
      </c>
      <c r="E123" s="321">
        <v>30</v>
      </c>
      <c r="F123" s="321">
        <v>2013</v>
      </c>
      <c r="G123" s="323">
        <v>744430.2</v>
      </c>
      <c r="H123" s="323"/>
      <c r="I123" s="375"/>
      <c r="J123" s="321" t="s">
        <v>1103</v>
      </c>
      <c r="K123" s="321"/>
      <c r="L123" s="332" t="s">
        <v>970</v>
      </c>
      <c r="M123" s="321"/>
      <c r="N123" s="321" t="s">
        <v>19</v>
      </c>
      <c r="O123" s="321" t="s">
        <v>103</v>
      </c>
      <c r="P123" s="359"/>
      <c r="Q123" s="321"/>
      <c r="R123" s="321"/>
    </row>
    <row r="124" spans="1:18" s="7" customFormat="1" ht="51">
      <c r="A124" s="359">
        <v>122</v>
      </c>
      <c r="B124" s="420" t="s">
        <v>133</v>
      </c>
      <c r="C124" s="321" t="s">
        <v>1375</v>
      </c>
      <c r="D124" s="407" t="s">
        <v>973</v>
      </c>
      <c r="E124" s="321">
        <v>69.099999999999994</v>
      </c>
      <c r="F124" s="321">
        <v>2013</v>
      </c>
      <c r="G124" s="323">
        <v>1714670.82</v>
      </c>
      <c r="H124" s="323"/>
      <c r="I124" s="375"/>
      <c r="J124" s="321" t="s">
        <v>1103</v>
      </c>
      <c r="K124" s="321"/>
      <c r="L124" s="332" t="s">
        <v>974</v>
      </c>
      <c r="M124" s="321"/>
      <c r="N124" s="321" t="s">
        <v>19</v>
      </c>
      <c r="O124" s="321" t="s">
        <v>103</v>
      </c>
      <c r="P124" s="359"/>
      <c r="Q124" s="321"/>
      <c r="R124" s="321"/>
    </row>
    <row r="125" spans="1:18" s="7" customFormat="1" ht="51">
      <c r="A125" s="359">
        <v>123</v>
      </c>
      <c r="B125" s="420" t="s">
        <v>133</v>
      </c>
      <c r="C125" s="321" t="s">
        <v>1377</v>
      </c>
      <c r="D125" s="407" t="s">
        <v>1121</v>
      </c>
      <c r="E125" s="321">
        <v>30</v>
      </c>
      <c r="F125" s="321">
        <v>2014</v>
      </c>
      <c r="G125" s="323">
        <v>744430.2</v>
      </c>
      <c r="H125" s="323">
        <v>2067.86</v>
      </c>
      <c r="I125" s="375"/>
      <c r="J125" s="321" t="s">
        <v>1111</v>
      </c>
      <c r="K125" s="321"/>
      <c r="L125" s="332" t="s">
        <v>1122</v>
      </c>
      <c r="M125" s="321"/>
      <c r="N125" s="321" t="s">
        <v>19</v>
      </c>
      <c r="O125" s="321" t="s">
        <v>103</v>
      </c>
      <c r="P125" s="321"/>
      <c r="Q125" s="321"/>
      <c r="R125" s="321"/>
    </row>
    <row r="126" spans="1:18" s="7" customFormat="1" ht="51">
      <c r="A126" s="359">
        <v>124</v>
      </c>
      <c r="B126" s="420" t="s">
        <v>133</v>
      </c>
      <c r="C126" s="321" t="s">
        <v>1380</v>
      </c>
      <c r="D126" s="407" t="s">
        <v>1125</v>
      </c>
      <c r="E126" s="321">
        <v>56.8</v>
      </c>
      <c r="F126" s="321">
        <v>2014</v>
      </c>
      <c r="G126" s="323">
        <v>1409454.44</v>
      </c>
      <c r="H126" s="323">
        <v>3915.15</v>
      </c>
      <c r="I126" s="375"/>
      <c r="J126" s="321" t="s">
        <v>1111</v>
      </c>
      <c r="K126" s="321"/>
      <c r="L126" s="332" t="s">
        <v>1126</v>
      </c>
      <c r="M126" s="321"/>
      <c r="N126" s="321" t="s">
        <v>19</v>
      </c>
      <c r="O126" s="321" t="s">
        <v>103</v>
      </c>
      <c r="P126" s="321"/>
      <c r="Q126" s="321"/>
      <c r="R126" s="321"/>
    </row>
    <row r="127" spans="1:18" s="7" customFormat="1" ht="51">
      <c r="A127" s="359">
        <v>125</v>
      </c>
      <c r="B127" s="420" t="s">
        <v>133</v>
      </c>
      <c r="C127" s="321" t="s">
        <v>1381</v>
      </c>
      <c r="D127" s="407" t="s">
        <v>1141</v>
      </c>
      <c r="E127" s="321">
        <v>53.7</v>
      </c>
      <c r="F127" s="321">
        <v>2014</v>
      </c>
      <c r="G127" s="323">
        <v>1332530.06</v>
      </c>
      <c r="H127" s="323">
        <v>3701.47</v>
      </c>
      <c r="I127" s="375"/>
      <c r="J127" s="321" t="s">
        <v>1109</v>
      </c>
      <c r="K127" s="321"/>
      <c r="L127" s="332" t="s">
        <v>1142</v>
      </c>
      <c r="M127" s="321"/>
      <c r="N127" s="321" t="s">
        <v>19</v>
      </c>
      <c r="O127" s="321" t="s">
        <v>103</v>
      </c>
      <c r="P127" s="321"/>
      <c r="Q127" s="321"/>
      <c r="R127" s="321"/>
    </row>
    <row r="128" spans="1:18" s="7" customFormat="1" ht="51">
      <c r="A128" s="359">
        <v>126</v>
      </c>
      <c r="B128" s="420" t="s">
        <v>133</v>
      </c>
      <c r="C128" s="321" t="s">
        <v>1382</v>
      </c>
      <c r="D128" s="407" t="s">
        <v>1143</v>
      </c>
      <c r="E128" s="321">
        <v>35</v>
      </c>
      <c r="F128" s="321">
        <v>2014</v>
      </c>
      <c r="G128" s="323">
        <v>868501.9</v>
      </c>
      <c r="H128" s="323">
        <v>2412.5100000000002</v>
      </c>
      <c r="I128" s="375"/>
      <c r="J128" s="321" t="s">
        <v>1109</v>
      </c>
      <c r="K128" s="321"/>
      <c r="L128" s="332" t="s">
        <v>1144</v>
      </c>
      <c r="M128" s="321"/>
      <c r="N128" s="321" t="s">
        <v>19</v>
      </c>
      <c r="O128" s="321" t="s">
        <v>103</v>
      </c>
      <c r="P128" s="321"/>
      <c r="Q128" s="321"/>
      <c r="R128" s="321"/>
    </row>
    <row r="129" spans="1:18" s="7" customFormat="1" ht="51">
      <c r="A129" s="359">
        <v>127</v>
      </c>
      <c r="B129" s="420" t="s">
        <v>133</v>
      </c>
      <c r="C129" s="321" t="s">
        <v>1383</v>
      </c>
      <c r="D129" s="407" t="s">
        <v>1129</v>
      </c>
      <c r="E129" s="321">
        <v>30</v>
      </c>
      <c r="F129" s="321">
        <v>2014</v>
      </c>
      <c r="G129" s="323">
        <v>744430.2</v>
      </c>
      <c r="H129" s="323">
        <v>2067.86</v>
      </c>
      <c r="I129" s="375"/>
      <c r="J129" s="321" t="s">
        <v>1111</v>
      </c>
      <c r="K129" s="321"/>
      <c r="L129" s="332" t="s">
        <v>1130</v>
      </c>
      <c r="M129" s="321"/>
      <c r="N129" s="321" t="s">
        <v>19</v>
      </c>
      <c r="O129" s="321" t="s">
        <v>103</v>
      </c>
      <c r="P129" s="321"/>
      <c r="Q129" s="321"/>
      <c r="R129" s="321"/>
    </row>
    <row r="130" spans="1:18" s="7" customFormat="1" ht="51">
      <c r="A130" s="359">
        <v>128</v>
      </c>
      <c r="B130" s="420" t="s">
        <v>133</v>
      </c>
      <c r="C130" s="321" t="s">
        <v>1392</v>
      </c>
      <c r="D130" s="407" t="s">
        <v>1134</v>
      </c>
      <c r="E130" s="321">
        <v>30</v>
      </c>
      <c r="F130" s="321">
        <v>2014</v>
      </c>
      <c r="G130" s="323">
        <v>744430.2</v>
      </c>
      <c r="H130" s="323">
        <v>2067.86</v>
      </c>
      <c r="I130" s="375"/>
      <c r="J130" s="321" t="s">
        <v>1109</v>
      </c>
      <c r="K130" s="321"/>
      <c r="L130" s="332" t="s">
        <v>1135</v>
      </c>
      <c r="M130" s="321"/>
      <c r="N130" s="321" t="s">
        <v>19</v>
      </c>
      <c r="O130" s="321" t="s">
        <v>103</v>
      </c>
      <c r="P130" s="321"/>
      <c r="Q130" s="321"/>
      <c r="R130" s="321"/>
    </row>
    <row r="131" spans="1:18" s="7" customFormat="1" ht="56.25">
      <c r="A131" s="359">
        <v>129</v>
      </c>
      <c r="B131" s="421" t="s">
        <v>133</v>
      </c>
      <c r="C131" s="321" t="s">
        <v>177</v>
      </c>
      <c r="D131" s="355" t="s">
        <v>490</v>
      </c>
      <c r="E131" s="321">
        <v>41.2</v>
      </c>
      <c r="F131" s="321">
        <v>1992</v>
      </c>
      <c r="G131" s="321">
        <v>55540.66</v>
      </c>
      <c r="H131" s="323">
        <v>9014.4</v>
      </c>
      <c r="I131" s="321"/>
      <c r="J131" s="321" t="s">
        <v>63</v>
      </c>
      <c r="K131" s="321" t="s">
        <v>397</v>
      </c>
      <c r="L131" s="362" t="s">
        <v>350</v>
      </c>
      <c r="M131" s="321" t="s">
        <v>397</v>
      </c>
      <c r="N131" s="321" t="s">
        <v>19</v>
      </c>
      <c r="O131" s="321" t="s">
        <v>103</v>
      </c>
      <c r="P131" s="321"/>
      <c r="Q131" s="321"/>
      <c r="R131" s="321"/>
    </row>
    <row r="132" spans="1:18" s="7" customFormat="1" ht="101.25">
      <c r="A132" s="359">
        <v>130</v>
      </c>
      <c r="B132" s="421" t="s">
        <v>133</v>
      </c>
      <c r="C132" s="321" t="s">
        <v>180</v>
      </c>
      <c r="D132" s="355" t="s">
        <v>2616</v>
      </c>
      <c r="E132" s="321">
        <v>30.5</v>
      </c>
      <c r="F132" s="321">
        <v>1964</v>
      </c>
      <c r="G132" s="321">
        <v>30939.48</v>
      </c>
      <c r="H132" s="323">
        <v>12573.35</v>
      </c>
      <c r="I132" s="375">
        <v>400367.7</v>
      </c>
      <c r="J132" s="321" t="s">
        <v>63</v>
      </c>
      <c r="K132" s="321" t="s">
        <v>397</v>
      </c>
      <c r="L132" s="324" t="s">
        <v>2249</v>
      </c>
      <c r="M132" s="321" t="s">
        <v>397</v>
      </c>
      <c r="N132" s="321" t="s">
        <v>19</v>
      </c>
      <c r="O132" s="71" t="s">
        <v>103</v>
      </c>
      <c r="P132" s="361" t="s">
        <v>661</v>
      </c>
      <c r="Q132" s="321"/>
      <c r="R132" s="321"/>
    </row>
    <row r="133" spans="1:18" s="7" customFormat="1" ht="84" customHeight="1">
      <c r="A133" s="359">
        <v>131</v>
      </c>
      <c r="B133" s="420" t="s">
        <v>133</v>
      </c>
      <c r="C133" s="321" t="s">
        <v>182</v>
      </c>
      <c r="D133" s="375" t="s">
        <v>423</v>
      </c>
      <c r="E133" s="321">
        <v>54.3</v>
      </c>
      <c r="F133" s="321">
        <v>1938</v>
      </c>
      <c r="G133" s="321">
        <v>327817.48</v>
      </c>
      <c r="H133" s="321">
        <v>327817.48</v>
      </c>
      <c r="I133" s="375">
        <v>831435.63</v>
      </c>
      <c r="J133" s="321" t="s">
        <v>63</v>
      </c>
      <c r="K133" s="321" t="s">
        <v>397</v>
      </c>
      <c r="L133" s="370" t="s">
        <v>1471</v>
      </c>
      <c r="M133" s="321" t="s">
        <v>397</v>
      </c>
      <c r="N133" s="321" t="s">
        <v>19</v>
      </c>
      <c r="O133" s="321" t="s">
        <v>647</v>
      </c>
      <c r="P133" s="321" t="s">
        <v>103</v>
      </c>
      <c r="Q133" s="321"/>
      <c r="R133" s="321"/>
    </row>
    <row r="134" spans="1:18" s="7" customFormat="1" ht="101.25">
      <c r="A134" s="359">
        <v>132</v>
      </c>
      <c r="B134" s="421" t="s">
        <v>133</v>
      </c>
      <c r="C134" s="321" t="s">
        <v>190</v>
      </c>
      <c r="D134" s="355" t="s">
        <v>2617</v>
      </c>
      <c r="E134" s="321" t="s">
        <v>2182</v>
      </c>
      <c r="F134" s="321">
        <v>1964</v>
      </c>
      <c r="G134" s="321">
        <v>20096.46</v>
      </c>
      <c r="H134" s="323">
        <v>9794.69</v>
      </c>
      <c r="I134" s="375">
        <v>590077.15</v>
      </c>
      <c r="J134" s="321" t="s">
        <v>63</v>
      </c>
      <c r="K134" s="321" t="s">
        <v>397</v>
      </c>
      <c r="L134" s="324" t="s">
        <v>2252</v>
      </c>
      <c r="M134" s="321" t="s">
        <v>397</v>
      </c>
      <c r="N134" s="321" t="s">
        <v>19</v>
      </c>
      <c r="O134" s="321" t="s">
        <v>103</v>
      </c>
      <c r="P134" s="321"/>
      <c r="Q134" s="321"/>
      <c r="R134" s="321"/>
    </row>
    <row r="135" spans="1:18" s="7" customFormat="1" ht="101.25">
      <c r="A135" s="359">
        <v>133</v>
      </c>
      <c r="B135" s="421" t="s">
        <v>133</v>
      </c>
      <c r="C135" s="321" t="s">
        <v>193</v>
      </c>
      <c r="D135" s="355" t="s">
        <v>2618</v>
      </c>
      <c r="E135" s="321">
        <v>58.4</v>
      </c>
      <c r="F135" s="321">
        <v>1955</v>
      </c>
      <c r="G135" s="321">
        <v>42252.71</v>
      </c>
      <c r="H135" s="321">
        <v>42252.71</v>
      </c>
      <c r="I135" s="375">
        <v>388946.92</v>
      </c>
      <c r="J135" s="321" t="s">
        <v>63</v>
      </c>
      <c r="K135" s="321" t="s">
        <v>397</v>
      </c>
      <c r="L135" s="324" t="s">
        <v>2253</v>
      </c>
      <c r="M135" s="321" t="s">
        <v>397</v>
      </c>
      <c r="N135" s="321" t="s">
        <v>19</v>
      </c>
      <c r="O135" s="71" t="s">
        <v>103</v>
      </c>
      <c r="P135" s="361" t="s">
        <v>661</v>
      </c>
      <c r="Q135" s="321"/>
      <c r="R135" s="321"/>
    </row>
    <row r="136" spans="1:18" s="7" customFormat="1" ht="56.25">
      <c r="A136" s="359">
        <v>134</v>
      </c>
      <c r="B136" s="421" t="s">
        <v>133</v>
      </c>
      <c r="C136" s="321" t="s">
        <v>199</v>
      </c>
      <c r="D136" s="355" t="s">
        <v>490</v>
      </c>
      <c r="E136" s="321">
        <v>116.4</v>
      </c>
      <c r="F136" s="321">
        <v>1954</v>
      </c>
      <c r="G136" s="321">
        <v>30135.31</v>
      </c>
      <c r="H136" s="321">
        <v>30135.31</v>
      </c>
      <c r="I136" s="321" t="s">
        <v>397</v>
      </c>
      <c r="J136" s="321" t="s">
        <v>63</v>
      </c>
      <c r="K136" s="321" t="s">
        <v>397</v>
      </c>
      <c r="L136" s="362" t="s">
        <v>350</v>
      </c>
      <c r="M136" s="321" t="s">
        <v>397</v>
      </c>
      <c r="N136" s="321" t="s">
        <v>19</v>
      </c>
      <c r="O136" s="321" t="s">
        <v>103</v>
      </c>
      <c r="P136" s="321"/>
      <c r="Q136" s="321"/>
      <c r="R136" s="321"/>
    </row>
    <row r="137" spans="1:18" s="7" customFormat="1" ht="56.25">
      <c r="A137" s="359">
        <v>135</v>
      </c>
      <c r="B137" s="421" t="s">
        <v>133</v>
      </c>
      <c r="C137" s="321" t="s">
        <v>600</v>
      </c>
      <c r="D137" s="355" t="s">
        <v>490</v>
      </c>
      <c r="E137" s="321">
        <v>65.3</v>
      </c>
      <c r="F137" s="321">
        <v>1940</v>
      </c>
      <c r="G137" s="321">
        <v>34235.519999999997</v>
      </c>
      <c r="H137" s="321">
        <v>34235.519999999997</v>
      </c>
      <c r="I137" s="321"/>
      <c r="J137" s="321" t="s">
        <v>63</v>
      </c>
      <c r="K137" s="321" t="s">
        <v>397</v>
      </c>
      <c r="L137" s="362" t="s">
        <v>350</v>
      </c>
      <c r="M137" s="321" t="s">
        <v>397</v>
      </c>
      <c r="N137" s="321" t="s">
        <v>19</v>
      </c>
      <c r="O137" s="321" t="s">
        <v>103</v>
      </c>
      <c r="P137" s="321"/>
      <c r="Q137" s="321"/>
      <c r="R137" s="321"/>
    </row>
    <row r="138" spans="1:18" s="7" customFormat="1" ht="38.25">
      <c r="A138" s="359">
        <v>136</v>
      </c>
      <c r="B138" s="419" t="s">
        <v>133</v>
      </c>
      <c r="C138" s="321" t="s">
        <v>358</v>
      </c>
      <c r="D138" s="375" t="s">
        <v>465</v>
      </c>
      <c r="E138" s="321">
        <v>39.299999999999997</v>
      </c>
      <c r="F138" s="321">
        <v>1995</v>
      </c>
      <c r="G138" s="323">
        <v>627000</v>
      </c>
      <c r="H138" s="375">
        <v>5278.97</v>
      </c>
      <c r="I138" s="375">
        <v>670060.43000000005</v>
      </c>
      <c r="J138" s="321" t="s">
        <v>838</v>
      </c>
      <c r="K138" s="321" t="s">
        <v>397</v>
      </c>
      <c r="L138" s="370" t="s">
        <v>839</v>
      </c>
      <c r="M138" s="321" t="s">
        <v>397</v>
      </c>
      <c r="N138" s="321" t="s">
        <v>568</v>
      </c>
      <c r="O138" s="321" t="s">
        <v>103</v>
      </c>
      <c r="P138" s="321" t="s">
        <v>360</v>
      </c>
      <c r="Q138" s="321" t="s">
        <v>359</v>
      </c>
      <c r="R138" s="321"/>
    </row>
    <row r="139" spans="1:18" s="7" customFormat="1" ht="67.5">
      <c r="A139" s="359">
        <v>137</v>
      </c>
      <c r="B139" s="419" t="s">
        <v>133</v>
      </c>
      <c r="C139" s="321" t="s">
        <v>1922</v>
      </c>
      <c r="D139" s="375" t="s">
        <v>2619</v>
      </c>
      <c r="E139" s="321">
        <v>47.6</v>
      </c>
      <c r="F139" s="321">
        <v>2016</v>
      </c>
      <c r="G139" s="323">
        <v>531239.80000000005</v>
      </c>
      <c r="H139" s="375"/>
      <c r="I139" s="389">
        <v>513383</v>
      </c>
      <c r="J139" s="321" t="s">
        <v>1937</v>
      </c>
      <c r="K139" s="321" t="s">
        <v>397</v>
      </c>
      <c r="L139" s="370" t="s">
        <v>1939</v>
      </c>
      <c r="M139" s="321" t="s">
        <v>397</v>
      </c>
      <c r="N139" s="321" t="s">
        <v>568</v>
      </c>
      <c r="O139" s="321" t="s">
        <v>103</v>
      </c>
      <c r="P139" s="321"/>
      <c r="Q139" s="321"/>
      <c r="R139" s="321"/>
    </row>
    <row r="140" spans="1:18" s="7" customFormat="1" ht="67.5">
      <c r="A140" s="359">
        <v>138</v>
      </c>
      <c r="B140" s="419" t="s">
        <v>133</v>
      </c>
      <c r="C140" s="321" t="s">
        <v>1923</v>
      </c>
      <c r="D140" s="375" t="s">
        <v>2620</v>
      </c>
      <c r="E140" s="321">
        <v>45.9</v>
      </c>
      <c r="F140" s="321">
        <v>2016</v>
      </c>
      <c r="G140" s="323">
        <v>1201662</v>
      </c>
      <c r="H140" s="375"/>
      <c r="I140" s="389">
        <v>512266.95</v>
      </c>
      <c r="J140" s="321" t="s">
        <v>1941</v>
      </c>
      <c r="K140" s="321" t="s">
        <v>397</v>
      </c>
      <c r="L140" s="370" t="s">
        <v>1943</v>
      </c>
      <c r="M140" s="321" t="s">
        <v>397</v>
      </c>
      <c r="N140" s="321" t="s">
        <v>568</v>
      </c>
      <c r="O140" s="321" t="s">
        <v>103</v>
      </c>
      <c r="P140" s="321"/>
      <c r="Q140" s="321"/>
      <c r="R140" s="321"/>
    </row>
    <row r="141" spans="1:18" s="7" customFormat="1" ht="72.75" customHeight="1">
      <c r="A141" s="359">
        <v>139</v>
      </c>
      <c r="B141" s="419" t="s">
        <v>133</v>
      </c>
      <c r="C141" s="321" t="s">
        <v>1924</v>
      </c>
      <c r="D141" s="375" t="s">
        <v>2621</v>
      </c>
      <c r="E141" s="321">
        <v>45.9</v>
      </c>
      <c r="F141" s="321">
        <v>2016</v>
      </c>
      <c r="G141" s="323">
        <v>1196426</v>
      </c>
      <c r="H141" s="375"/>
      <c r="I141" s="389">
        <v>512266.95</v>
      </c>
      <c r="J141" s="321" t="s">
        <v>1941</v>
      </c>
      <c r="K141" s="321" t="s">
        <v>397</v>
      </c>
      <c r="L141" s="370" t="s">
        <v>1944</v>
      </c>
      <c r="M141" s="321" t="s">
        <v>397</v>
      </c>
      <c r="N141" s="321" t="s">
        <v>568</v>
      </c>
      <c r="O141" s="321" t="s">
        <v>103</v>
      </c>
      <c r="P141" s="321"/>
      <c r="Q141" s="321"/>
      <c r="R141" s="321"/>
    </row>
    <row r="142" spans="1:18" s="7" customFormat="1" ht="71.25" customHeight="1">
      <c r="A142" s="359">
        <v>140</v>
      </c>
      <c r="B142" s="420" t="s">
        <v>133</v>
      </c>
      <c r="C142" s="321" t="s">
        <v>207</v>
      </c>
      <c r="D142" s="355" t="s">
        <v>2622</v>
      </c>
      <c r="E142" s="388">
        <v>68</v>
      </c>
      <c r="F142" s="388">
        <v>1957</v>
      </c>
      <c r="G142" s="321">
        <v>61657.32</v>
      </c>
      <c r="H142" s="321">
        <v>61657.32</v>
      </c>
      <c r="I142" s="321"/>
      <c r="J142" s="321" t="s">
        <v>659</v>
      </c>
      <c r="K142" s="321" t="s">
        <v>397</v>
      </c>
      <c r="L142" s="370" t="s">
        <v>1480</v>
      </c>
      <c r="M142" s="321" t="s">
        <v>397</v>
      </c>
      <c r="N142" s="321" t="s">
        <v>19</v>
      </c>
      <c r="O142" s="325" t="s">
        <v>103</v>
      </c>
      <c r="P142" s="321"/>
      <c r="Q142" s="321"/>
      <c r="R142" s="321"/>
    </row>
    <row r="143" spans="1:18" s="7" customFormat="1" ht="69.75" customHeight="1">
      <c r="A143" s="359">
        <v>141</v>
      </c>
      <c r="B143" s="420" t="s">
        <v>133</v>
      </c>
      <c r="C143" s="321" t="s">
        <v>208</v>
      </c>
      <c r="D143" s="358" t="s">
        <v>2623</v>
      </c>
      <c r="E143" s="321">
        <v>70.2</v>
      </c>
      <c r="F143" s="321">
        <v>1957</v>
      </c>
      <c r="G143" s="321">
        <v>59191.02</v>
      </c>
      <c r="H143" s="321">
        <v>59191.02</v>
      </c>
      <c r="I143" s="375">
        <v>871829.24</v>
      </c>
      <c r="J143" s="321" t="s">
        <v>500</v>
      </c>
      <c r="K143" s="321" t="s">
        <v>397</v>
      </c>
      <c r="L143" s="370" t="s">
        <v>1479</v>
      </c>
      <c r="M143" s="321" t="s">
        <v>397</v>
      </c>
      <c r="N143" s="321" t="s">
        <v>19</v>
      </c>
      <c r="O143" s="71" t="s">
        <v>103</v>
      </c>
      <c r="P143" s="321"/>
      <c r="Q143" s="321"/>
      <c r="R143" s="321"/>
    </row>
    <row r="144" spans="1:18" s="7" customFormat="1" ht="90.75" customHeight="1">
      <c r="A144" s="359">
        <v>142</v>
      </c>
      <c r="B144" s="420" t="s">
        <v>133</v>
      </c>
      <c r="C144" s="321" t="s">
        <v>209</v>
      </c>
      <c r="D144" s="375" t="s">
        <v>437</v>
      </c>
      <c r="E144" s="321" t="s">
        <v>2201</v>
      </c>
      <c r="F144" s="321">
        <v>1957</v>
      </c>
      <c r="G144" s="321">
        <v>172839.24</v>
      </c>
      <c r="H144" s="321">
        <v>172839.24</v>
      </c>
      <c r="I144" s="375">
        <v>1160546.7</v>
      </c>
      <c r="J144" s="321" t="s">
        <v>501</v>
      </c>
      <c r="K144" s="321" t="s">
        <v>397</v>
      </c>
      <c r="L144" s="370" t="s">
        <v>1481</v>
      </c>
      <c r="M144" s="321" t="s">
        <v>397</v>
      </c>
      <c r="N144" s="321" t="s">
        <v>19</v>
      </c>
      <c r="O144" s="325" t="s">
        <v>103</v>
      </c>
      <c r="P144" s="361" t="s">
        <v>660</v>
      </c>
      <c r="Q144" s="321"/>
      <c r="R144" s="321"/>
    </row>
    <row r="145" spans="1:18" s="7" customFormat="1" ht="90.75" customHeight="1">
      <c r="A145" s="359">
        <v>143</v>
      </c>
      <c r="B145" s="420" t="s">
        <v>133</v>
      </c>
      <c r="C145" s="321" t="s">
        <v>210</v>
      </c>
      <c r="D145" s="375" t="s">
        <v>438</v>
      </c>
      <c r="E145" s="321">
        <v>43.8</v>
      </c>
      <c r="F145" s="321">
        <v>1957</v>
      </c>
      <c r="G145" s="321">
        <v>168374.95</v>
      </c>
      <c r="H145" s="321">
        <v>168374.95</v>
      </c>
      <c r="I145" s="375">
        <v>231103.74</v>
      </c>
      <c r="J145" s="321" t="s">
        <v>502</v>
      </c>
      <c r="K145" s="321" t="s">
        <v>397</v>
      </c>
      <c r="L145" s="370" t="s">
        <v>1482</v>
      </c>
      <c r="M145" s="321" t="s">
        <v>397</v>
      </c>
      <c r="N145" s="321" t="s">
        <v>19</v>
      </c>
      <c r="O145" s="325" t="s">
        <v>103</v>
      </c>
      <c r="P145" s="361" t="s">
        <v>660</v>
      </c>
      <c r="Q145" s="321"/>
      <c r="R145" s="321"/>
    </row>
    <row r="146" spans="1:18" s="7" customFormat="1" ht="90.75" customHeight="1">
      <c r="A146" s="359">
        <v>144</v>
      </c>
      <c r="B146" s="421" t="s">
        <v>133</v>
      </c>
      <c r="C146" s="321" t="s">
        <v>212</v>
      </c>
      <c r="D146" s="355" t="s">
        <v>490</v>
      </c>
      <c r="E146" s="321">
        <v>35.81</v>
      </c>
      <c r="F146" s="321">
        <v>1953</v>
      </c>
      <c r="G146" s="321">
        <v>48.87</v>
      </c>
      <c r="H146" s="321">
        <v>48.87</v>
      </c>
      <c r="I146" s="321"/>
      <c r="J146" s="321" t="s">
        <v>63</v>
      </c>
      <c r="K146" s="321" t="s">
        <v>397</v>
      </c>
      <c r="L146" s="362" t="s">
        <v>350</v>
      </c>
      <c r="M146" s="321" t="s">
        <v>397</v>
      </c>
      <c r="N146" s="321" t="s">
        <v>19</v>
      </c>
      <c r="O146" s="321" t="s">
        <v>103</v>
      </c>
      <c r="P146" s="321"/>
      <c r="Q146" s="321"/>
      <c r="R146" s="321"/>
    </row>
    <row r="147" spans="1:18" s="4" customFormat="1" ht="90.75" customHeight="1">
      <c r="A147" s="359">
        <v>145</v>
      </c>
      <c r="B147" s="421" t="s">
        <v>133</v>
      </c>
      <c r="C147" s="321" t="s">
        <v>213</v>
      </c>
      <c r="D147" s="355" t="s">
        <v>2624</v>
      </c>
      <c r="E147" s="321">
        <v>46</v>
      </c>
      <c r="F147" s="321">
        <v>1985</v>
      </c>
      <c r="G147" s="321">
        <v>116.41</v>
      </c>
      <c r="H147" s="321">
        <v>116.41</v>
      </c>
      <c r="I147" s="375">
        <v>768627.34</v>
      </c>
      <c r="J147" s="321" t="s">
        <v>63</v>
      </c>
      <c r="K147" s="321" t="s">
        <v>397</v>
      </c>
      <c r="L147" s="324" t="s">
        <v>2257</v>
      </c>
      <c r="M147" s="321" t="s">
        <v>397</v>
      </c>
      <c r="N147" s="321" t="s">
        <v>19</v>
      </c>
      <c r="O147" s="325" t="s">
        <v>103</v>
      </c>
      <c r="P147" s="361" t="s">
        <v>661</v>
      </c>
      <c r="Q147" s="321"/>
      <c r="R147" s="321"/>
    </row>
    <row r="148" spans="1:18" s="41" customFormat="1" ht="56.25">
      <c r="A148" s="359">
        <v>146</v>
      </c>
      <c r="B148" s="421" t="s">
        <v>133</v>
      </c>
      <c r="C148" s="321" t="s">
        <v>215</v>
      </c>
      <c r="D148" s="355" t="s">
        <v>490</v>
      </c>
      <c r="E148" s="321">
        <v>43.8</v>
      </c>
      <c r="F148" s="321">
        <v>1986</v>
      </c>
      <c r="G148" s="321">
        <v>5.59</v>
      </c>
      <c r="H148" s="321">
        <v>5.59</v>
      </c>
      <c r="I148" s="321"/>
      <c r="J148" s="321" t="s">
        <v>63</v>
      </c>
      <c r="K148" s="321" t="s">
        <v>397</v>
      </c>
      <c r="L148" s="362" t="s">
        <v>350</v>
      </c>
      <c r="M148" s="321" t="s">
        <v>397</v>
      </c>
      <c r="N148" s="321" t="s">
        <v>19</v>
      </c>
      <c r="O148" s="321" t="s">
        <v>103</v>
      </c>
      <c r="P148" s="321"/>
      <c r="Q148" s="321"/>
      <c r="R148" s="321"/>
    </row>
    <row r="149" spans="1:18" s="77" customFormat="1" ht="127.5">
      <c r="A149" s="359">
        <v>147</v>
      </c>
      <c r="B149" s="420" t="s">
        <v>133</v>
      </c>
      <c r="C149" s="321" t="s">
        <v>1313</v>
      </c>
      <c r="D149" s="378" t="s">
        <v>439</v>
      </c>
      <c r="E149" s="321">
        <v>30.5</v>
      </c>
      <c r="F149" s="321">
        <v>1978</v>
      </c>
      <c r="G149" s="321">
        <v>239687.42</v>
      </c>
      <c r="H149" s="323">
        <v>26818.69</v>
      </c>
      <c r="I149" s="375">
        <v>458174.36</v>
      </c>
      <c r="J149" s="321" t="s">
        <v>505</v>
      </c>
      <c r="K149" s="321" t="s">
        <v>397</v>
      </c>
      <c r="L149" s="370" t="s">
        <v>1483</v>
      </c>
      <c r="M149" s="321" t="s">
        <v>397</v>
      </c>
      <c r="N149" s="321" t="s">
        <v>19</v>
      </c>
      <c r="O149" s="321" t="s">
        <v>103</v>
      </c>
      <c r="P149" s="321" t="s">
        <v>1174</v>
      </c>
      <c r="Q149" s="321" t="s">
        <v>1175</v>
      </c>
      <c r="R149" s="321"/>
    </row>
    <row r="150" spans="1:18" s="41" customFormat="1" ht="45">
      <c r="A150" s="359">
        <v>148</v>
      </c>
      <c r="B150" s="420" t="s">
        <v>205</v>
      </c>
      <c r="C150" s="321" t="s">
        <v>1085</v>
      </c>
      <c r="D150" s="408" t="s">
        <v>2625</v>
      </c>
      <c r="E150" s="71">
        <v>50.6</v>
      </c>
      <c r="F150" s="321"/>
      <c r="G150" s="182">
        <v>145626.64000000001</v>
      </c>
      <c r="H150" s="182">
        <v>145626.64000000001</v>
      </c>
      <c r="I150" s="390"/>
      <c r="J150" s="391"/>
      <c r="K150" s="321"/>
      <c r="L150" s="324" t="s">
        <v>2124</v>
      </c>
      <c r="M150" s="321"/>
      <c r="N150" s="321" t="s">
        <v>19</v>
      </c>
      <c r="O150" s="321" t="s">
        <v>103</v>
      </c>
      <c r="P150" s="321"/>
      <c r="Q150" s="321"/>
      <c r="R150" s="321"/>
    </row>
    <row r="151" spans="1:18" ht="51">
      <c r="A151" s="359">
        <v>149</v>
      </c>
      <c r="B151" s="420" t="s">
        <v>205</v>
      </c>
      <c r="C151" s="321" t="s">
        <v>382</v>
      </c>
      <c r="D151" s="375" t="s">
        <v>440</v>
      </c>
      <c r="E151" s="321">
        <v>41.3</v>
      </c>
      <c r="F151" s="321">
        <v>1980</v>
      </c>
      <c r="G151" s="321">
        <v>107604.02</v>
      </c>
      <c r="H151" s="321">
        <v>107604.02</v>
      </c>
      <c r="I151" s="375">
        <v>531459.14</v>
      </c>
      <c r="J151" s="321" t="s">
        <v>529</v>
      </c>
      <c r="K151" s="321" t="s">
        <v>397</v>
      </c>
      <c r="L151" s="370" t="s">
        <v>1464</v>
      </c>
      <c r="M151" s="321" t="s">
        <v>397</v>
      </c>
      <c r="N151" s="321" t="s">
        <v>19</v>
      </c>
      <c r="O151" s="321" t="s">
        <v>103</v>
      </c>
      <c r="P151" s="321"/>
      <c r="Q151" s="321"/>
      <c r="R151" s="321"/>
    </row>
    <row r="152" spans="1:18" ht="51">
      <c r="A152" s="359">
        <v>150</v>
      </c>
      <c r="B152" s="420" t="s">
        <v>205</v>
      </c>
      <c r="C152" s="321" t="s">
        <v>218</v>
      </c>
      <c r="D152" s="378" t="s">
        <v>442</v>
      </c>
      <c r="E152" s="321">
        <v>49.9</v>
      </c>
      <c r="F152" s="321">
        <v>1958</v>
      </c>
      <c r="G152" s="321">
        <v>294864.58</v>
      </c>
      <c r="H152" s="321">
        <v>294864.58</v>
      </c>
      <c r="I152" s="375">
        <v>634777.4</v>
      </c>
      <c r="J152" s="321" t="s">
        <v>531</v>
      </c>
      <c r="K152" s="321" t="s">
        <v>397</v>
      </c>
      <c r="L152" s="370" t="s">
        <v>1466</v>
      </c>
      <c r="M152" s="321" t="s">
        <v>397</v>
      </c>
      <c r="N152" s="321" t="s">
        <v>19</v>
      </c>
      <c r="O152" s="321" t="s">
        <v>103</v>
      </c>
      <c r="P152" s="321"/>
      <c r="Q152" s="321"/>
      <c r="R152" s="321"/>
    </row>
    <row r="153" spans="1:18" ht="56.25">
      <c r="A153" s="359">
        <v>151</v>
      </c>
      <c r="B153" s="421" t="s">
        <v>133</v>
      </c>
      <c r="C153" s="321" t="s">
        <v>223</v>
      </c>
      <c r="D153" s="355" t="s">
        <v>490</v>
      </c>
      <c r="E153" s="321">
        <v>64.099999999999994</v>
      </c>
      <c r="F153" s="321">
        <v>1995</v>
      </c>
      <c r="G153" s="321">
        <v>301471.52</v>
      </c>
      <c r="H153" s="321">
        <v>7601.62</v>
      </c>
      <c r="I153" s="321"/>
      <c r="J153" s="321" t="s">
        <v>63</v>
      </c>
      <c r="K153" s="321" t="s">
        <v>397</v>
      </c>
      <c r="L153" s="362" t="s">
        <v>350</v>
      </c>
      <c r="M153" s="321" t="s">
        <v>397</v>
      </c>
      <c r="N153" s="321" t="s">
        <v>19</v>
      </c>
      <c r="O153" s="321" t="s">
        <v>103</v>
      </c>
      <c r="P153" s="321"/>
      <c r="Q153" s="321"/>
      <c r="R153" s="321"/>
    </row>
    <row r="154" spans="1:18" ht="101.25">
      <c r="A154" s="359">
        <v>152</v>
      </c>
      <c r="B154" s="421" t="s">
        <v>133</v>
      </c>
      <c r="C154" s="321" t="s">
        <v>395</v>
      </c>
      <c r="D154" s="355" t="s">
        <v>2626</v>
      </c>
      <c r="E154" s="321">
        <v>43.1</v>
      </c>
      <c r="F154" s="321">
        <v>1979</v>
      </c>
      <c r="G154" s="321">
        <v>16284.54</v>
      </c>
      <c r="H154" s="321">
        <v>16284.54</v>
      </c>
      <c r="I154" s="375">
        <v>648734.73</v>
      </c>
      <c r="J154" s="321" t="s">
        <v>63</v>
      </c>
      <c r="K154" s="321" t="s">
        <v>397</v>
      </c>
      <c r="L154" s="324" t="s">
        <v>2258</v>
      </c>
      <c r="M154" s="321" t="s">
        <v>397</v>
      </c>
      <c r="N154" s="321" t="s">
        <v>19</v>
      </c>
      <c r="O154" s="321" t="s">
        <v>103</v>
      </c>
      <c r="P154" s="321"/>
      <c r="Q154" s="321"/>
      <c r="R154" s="321"/>
    </row>
    <row r="155" spans="1:18" ht="101.25">
      <c r="A155" s="359">
        <v>153</v>
      </c>
      <c r="B155" s="421" t="s">
        <v>133</v>
      </c>
      <c r="C155" s="321" t="s">
        <v>383</v>
      </c>
      <c r="D155" s="355" t="s">
        <v>2627</v>
      </c>
      <c r="E155" s="321">
        <v>43.2</v>
      </c>
      <c r="F155" s="321">
        <v>1979</v>
      </c>
      <c r="G155" s="321">
        <v>48853.62</v>
      </c>
      <c r="H155" s="323">
        <v>13960.25</v>
      </c>
      <c r="I155" s="375">
        <v>714134.88</v>
      </c>
      <c r="J155" s="321" t="s">
        <v>63</v>
      </c>
      <c r="K155" s="321" t="s">
        <v>397</v>
      </c>
      <c r="L155" s="324" t="s">
        <v>2259</v>
      </c>
      <c r="M155" s="321" t="s">
        <v>397</v>
      </c>
      <c r="N155" s="321" t="s">
        <v>19</v>
      </c>
      <c r="O155" s="321" t="s">
        <v>103</v>
      </c>
      <c r="P155" s="321"/>
      <c r="Q155" s="321"/>
      <c r="R155" s="321"/>
    </row>
    <row r="156" spans="1:18" ht="56.25">
      <c r="A156" s="359">
        <v>154</v>
      </c>
      <c r="B156" s="421" t="s">
        <v>133</v>
      </c>
      <c r="C156" s="321" t="s">
        <v>347</v>
      </c>
      <c r="D156" s="355" t="s">
        <v>490</v>
      </c>
      <c r="E156" s="321">
        <v>50.7</v>
      </c>
      <c r="F156" s="321">
        <v>1973</v>
      </c>
      <c r="G156" s="321">
        <v>47255.87</v>
      </c>
      <c r="H156" s="321">
        <v>47255.87</v>
      </c>
      <c r="I156" s="321"/>
      <c r="J156" s="321" t="s">
        <v>63</v>
      </c>
      <c r="K156" s="321" t="s">
        <v>397</v>
      </c>
      <c r="L156" s="362" t="s">
        <v>350</v>
      </c>
      <c r="M156" s="321" t="s">
        <v>397</v>
      </c>
      <c r="N156" s="321" t="s">
        <v>19</v>
      </c>
      <c r="O156" s="321" t="s">
        <v>103</v>
      </c>
      <c r="P156" s="321"/>
      <c r="Q156" s="321"/>
      <c r="R156" s="321"/>
    </row>
    <row r="157" spans="1:18" ht="63.75">
      <c r="A157" s="359">
        <v>155</v>
      </c>
      <c r="B157" s="421" t="s">
        <v>2584</v>
      </c>
      <c r="C157" s="321" t="s">
        <v>2248</v>
      </c>
      <c r="D157" s="355" t="s">
        <v>2628</v>
      </c>
      <c r="E157" s="321">
        <v>121</v>
      </c>
      <c r="F157" s="321">
        <v>1970</v>
      </c>
      <c r="G157" s="321">
        <v>123571</v>
      </c>
      <c r="H157" s="321">
        <v>123571</v>
      </c>
      <c r="I157" s="375">
        <v>1435205.2</v>
      </c>
      <c r="J157" s="321" t="s">
        <v>63</v>
      </c>
      <c r="K157" s="321" t="s">
        <v>397</v>
      </c>
      <c r="L157" s="362" t="s">
        <v>2197</v>
      </c>
      <c r="M157" s="321" t="s">
        <v>397</v>
      </c>
      <c r="N157" s="321" t="s">
        <v>19</v>
      </c>
      <c r="O157" s="321" t="s">
        <v>103</v>
      </c>
      <c r="P157" s="321"/>
      <c r="Q157" s="321"/>
      <c r="R157" s="321"/>
    </row>
    <row r="158" spans="1:18" ht="101.25">
      <c r="A158" s="359">
        <v>156</v>
      </c>
      <c r="B158" s="421" t="s">
        <v>133</v>
      </c>
      <c r="C158" s="321" t="s">
        <v>228</v>
      </c>
      <c r="D158" s="355" t="s">
        <v>2629</v>
      </c>
      <c r="E158" s="321">
        <v>26</v>
      </c>
      <c r="F158" s="321">
        <v>1956</v>
      </c>
      <c r="G158" s="323">
        <v>1927</v>
      </c>
      <c r="H158" s="323">
        <v>1927</v>
      </c>
      <c r="I158" s="375">
        <v>342326.4</v>
      </c>
      <c r="J158" s="321" t="s">
        <v>63</v>
      </c>
      <c r="K158" s="321" t="s">
        <v>397</v>
      </c>
      <c r="L158" s="324" t="s">
        <v>2260</v>
      </c>
      <c r="M158" s="321" t="s">
        <v>397</v>
      </c>
      <c r="N158" s="321" t="s">
        <v>19</v>
      </c>
      <c r="O158" s="321" t="s">
        <v>103</v>
      </c>
      <c r="P158" s="321"/>
      <c r="Q158" s="321"/>
      <c r="R158" s="321"/>
    </row>
    <row r="159" spans="1:18" ht="101.25">
      <c r="A159" s="359">
        <v>157</v>
      </c>
      <c r="B159" s="421" t="s">
        <v>53</v>
      </c>
      <c r="C159" s="321" t="s">
        <v>229</v>
      </c>
      <c r="D159" s="189" t="s">
        <v>2630</v>
      </c>
      <c r="E159" s="321">
        <v>58.8</v>
      </c>
      <c r="F159" s="321">
        <v>1956</v>
      </c>
      <c r="G159" s="323">
        <v>19510</v>
      </c>
      <c r="H159" s="323">
        <v>19510</v>
      </c>
      <c r="I159" s="321"/>
      <c r="J159" s="321" t="s">
        <v>63</v>
      </c>
      <c r="K159" s="321" t="s">
        <v>397</v>
      </c>
      <c r="L159" s="324" t="s">
        <v>2261</v>
      </c>
      <c r="M159" s="321" t="s">
        <v>397</v>
      </c>
      <c r="N159" s="321" t="s">
        <v>19</v>
      </c>
      <c r="O159" s="321" t="s">
        <v>103</v>
      </c>
      <c r="P159" s="321"/>
      <c r="Q159" s="321"/>
      <c r="R159" s="321"/>
    </row>
    <row r="160" spans="1:18" ht="101.25">
      <c r="A160" s="359">
        <v>158</v>
      </c>
      <c r="B160" s="421" t="s">
        <v>133</v>
      </c>
      <c r="C160" s="321" t="s">
        <v>230</v>
      </c>
      <c r="D160" s="355" t="s">
        <v>2631</v>
      </c>
      <c r="E160" s="321">
        <v>49.8</v>
      </c>
      <c r="F160" s="321">
        <v>1989</v>
      </c>
      <c r="G160" s="321">
        <v>317740.46000000002</v>
      </c>
      <c r="H160" s="323">
        <v>19134.3</v>
      </c>
      <c r="I160" s="375">
        <v>955640.59</v>
      </c>
      <c r="J160" s="321" t="s">
        <v>63</v>
      </c>
      <c r="K160" s="321" t="s">
        <v>397</v>
      </c>
      <c r="L160" s="324" t="s">
        <v>2263</v>
      </c>
      <c r="M160" s="321" t="s">
        <v>397</v>
      </c>
      <c r="N160" s="321" t="s">
        <v>19</v>
      </c>
      <c r="O160" s="321" t="s">
        <v>103</v>
      </c>
      <c r="P160" s="321"/>
      <c r="Q160" s="321"/>
      <c r="R160" s="321"/>
    </row>
    <row r="161" spans="1:18" ht="101.25">
      <c r="A161" s="359">
        <v>159</v>
      </c>
      <c r="B161" s="421" t="s">
        <v>133</v>
      </c>
      <c r="C161" s="321" t="s">
        <v>231</v>
      </c>
      <c r="D161" s="355" t="s">
        <v>2632</v>
      </c>
      <c r="E161" s="321">
        <v>58.6</v>
      </c>
      <c r="F161" s="321">
        <v>1989</v>
      </c>
      <c r="G161" s="321">
        <v>330860.98</v>
      </c>
      <c r="H161" s="323">
        <v>22016.93</v>
      </c>
      <c r="I161" s="375">
        <v>1124508.8</v>
      </c>
      <c r="J161" s="321" t="s">
        <v>63</v>
      </c>
      <c r="K161" s="321" t="s">
        <v>397</v>
      </c>
      <c r="L161" s="324" t="s">
        <v>2262</v>
      </c>
      <c r="M161" s="321" t="s">
        <v>397</v>
      </c>
      <c r="N161" s="321" t="s">
        <v>19</v>
      </c>
      <c r="O161" s="321" t="s">
        <v>103</v>
      </c>
      <c r="P161" s="321"/>
      <c r="Q161" s="321"/>
      <c r="R161" s="321"/>
    </row>
    <row r="162" spans="1:18" ht="101.25">
      <c r="A162" s="359">
        <v>160</v>
      </c>
      <c r="B162" s="421" t="s">
        <v>133</v>
      </c>
      <c r="C162" s="321" t="s">
        <v>233</v>
      </c>
      <c r="D162" s="355" t="s">
        <v>2633</v>
      </c>
      <c r="E162" s="321">
        <v>29.3</v>
      </c>
      <c r="F162" s="321">
        <v>1969</v>
      </c>
      <c r="G162" s="321">
        <v>25671.34</v>
      </c>
      <c r="H162" s="323">
        <v>10298.66</v>
      </c>
      <c r="I162" s="375">
        <v>518980.35</v>
      </c>
      <c r="J162" s="321" t="s">
        <v>63</v>
      </c>
      <c r="K162" s="321" t="s">
        <v>397</v>
      </c>
      <c r="L162" s="324" t="s">
        <v>2264</v>
      </c>
      <c r="M162" s="321" t="s">
        <v>397</v>
      </c>
      <c r="N162" s="321" t="s">
        <v>19</v>
      </c>
      <c r="O162" s="321" t="s">
        <v>103</v>
      </c>
      <c r="P162" s="321"/>
      <c r="Q162" s="321"/>
      <c r="R162" s="321"/>
    </row>
    <row r="163" spans="1:18" ht="112.5">
      <c r="A163" s="359">
        <v>161</v>
      </c>
      <c r="B163" s="420" t="s">
        <v>133</v>
      </c>
      <c r="C163" s="321" t="s">
        <v>234</v>
      </c>
      <c r="D163" s="378" t="s">
        <v>2635</v>
      </c>
      <c r="E163" s="321">
        <v>31.5</v>
      </c>
      <c r="F163" s="321">
        <v>2001</v>
      </c>
      <c r="G163" s="321"/>
      <c r="H163" s="323"/>
      <c r="I163" s="118">
        <v>592165.35</v>
      </c>
      <c r="J163" s="321" t="s">
        <v>1896</v>
      </c>
      <c r="K163" s="321" t="s">
        <v>397</v>
      </c>
      <c r="L163" s="370" t="s">
        <v>1897</v>
      </c>
      <c r="M163" s="321" t="s">
        <v>397</v>
      </c>
      <c r="N163" s="321" t="s">
        <v>19</v>
      </c>
      <c r="O163" s="321" t="s">
        <v>103</v>
      </c>
      <c r="P163" s="321"/>
      <c r="Q163" s="321"/>
      <c r="R163" s="321"/>
    </row>
    <row r="164" spans="1:18" ht="45">
      <c r="A164" s="359">
        <v>162</v>
      </c>
      <c r="B164" s="421" t="s">
        <v>133</v>
      </c>
      <c r="C164" s="321" t="s">
        <v>235</v>
      </c>
      <c r="D164" s="375" t="s">
        <v>445</v>
      </c>
      <c r="E164" s="321">
        <v>62.3</v>
      </c>
      <c r="F164" s="321">
        <v>1995</v>
      </c>
      <c r="G164" s="321">
        <v>293460.65999999997</v>
      </c>
      <c r="H164" s="323">
        <v>38458.839999999997</v>
      </c>
      <c r="I164" s="375">
        <v>1247507.04</v>
      </c>
      <c r="J164" s="321" t="s">
        <v>63</v>
      </c>
      <c r="K164" s="321" t="s">
        <v>397</v>
      </c>
      <c r="L164" s="370" t="s">
        <v>1510</v>
      </c>
      <c r="M164" s="321" t="s">
        <v>397</v>
      </c>
      <c r="N164" s="321" t="s">
        <v>19</v>
      </c>
      <c r="O164" s="321" t="s">
        <v>103</v>
      </c>
      <c r="P164" s="321"/>
      <c r="Q164" s="321"/>
      <c r="R164" s="321"/>
    </row>
    <row r="165" spans="1:18" ht="45">
      <c r="A165" s="359">
        <v>163</v>
      </c>
      <c r="B165" s="421" t="s">
        <v>133</v>
      </c>
      <c r="C165" s="321" t="s">
        <v>1659</v>
      </c>
      <c r="D165" s="375" t="s">
        <v>1660</v>
      </c>
      <c r="E165" s="321">
        <v>33.799999999999997</v>
      </c>
      <c r="F165" s="321">
        <v>1995</v>
      </c>
      <c r="G165" s="321"/>
      <c r="H165" s="323"/>
      <c r="I165" s="375">
        <v>676817.62</v>
      </c>
      <c r="J165" s="321" t="s">
        <v>1661</v>
      </c>
      <c r="K165" s="321"/>
      <c r="L165" s="370" t="s">
        <v>2125</v>
      </c>
      <c r="M165" s="321"/>
      <c r="N165" s="321" t="s">
        <v>19</v>
      </c>
      <c r="O165" s="321" t="s">
        <v>103</v>
      </c>
      <c r="P165" s="321"/>
      <c r="Q165" s="321"/>
      <c r="R165" s="321"/>
    </row>
    <row r="166" spans="1:18" ht="101.25">
      <c r="A166" s="359">
        <v>164</v>
      </c>
      <c r="B166" s="421" t="s">
        <v>133</v>
      </c>
      <c r="C166" s="321" t="s">
        <v>236</v>
      </c>
      <c r="D166" s="355" t="s">
        <v>2636</v>
      </c>
      <c r="E166" s="321">
        <v>48.2</v>
      </c>
      <c r="F166" s="321">
        <v>1995</v>
      </c>
      <c r="G166" s="321">
        <v>235560.33</v>
      </c>
      <c r="H166" s="323">
        <v>28200.42</v>
      </c>
      <c r="I166" s="375">
        <v>965165.96</v>
      </c>
      <c r="J166" s="321" t="s">
        <v>63</v>
      </c>
      <c r="K166" s="321" t="s">
        <v>397</v>
      </c>
      <c r="L166" s="324" t="s">
        <v>2266</v>
      </c>
      <c r="M166" s="321" t="s">
        <v>397</v>
      </c>
      <c r="N166" s="321" t="s">
        <v>19</v>
      </c>
      <c r="O166" s="325" t="s">
        <v>103</v>
      </c>
      <c r="P166" s="361" t="s">
        <v>661</v>
      </c>
      <c r="Q166" s="321"/>
      <c r="R166" s="321"/>
    </row>
    <row r="167" spans="1:18" ht="101.25">
      <c r="A167" s="359">
        <v>165</v>
      </c>
      <c r="B167" s="421" t="s">
        <v>133</v>
      </c>
      <c r="C167" s="321" t="s">
        <v>243</v>
      </c>
      <c r="D167" s="355" t="s">
        <v>2637</v>
      </c>
      <c r="E167" s="321">
        <v>34.700000000000003</v>
      </c>
      <c r="F167" s="321">
        <v>1978</v>
      </c>
      <c r="G167" s="321">
        <v>286982.98</v>
      </c>
      <c r="H167" s="365">
        <v>31688.91</v>
      </c>
      <c r="I167" s="375">
        <v>521267.22</v>
      </c>
      <c r="J167" s="321" t="s">
        <v>63</v>
      </c>
      <c r="K167" s="321" t="s">
        <v>397</v>
      </c>
      <c r="L167" s="324" t="s">
        <v>2267</v>
      </c>
      <c r="M167" s="321" t="s">
        <v>397</v>
      </c>
      <c r="N167" s="321" t="s">
        <v>19</v>
      </c>
      <c r="O167" s="321" t="s">
        <v>103</v>
      </c>
      <c r="P167" s="321"/>
      <c r="Q167" s="321"/>
      <c r="R167" s="321"/>
    </row>
    <row r="168" spans="1:18" ht="101.25">
      <c r="A168" s="359">
        <v>166</v>
      </c>
      <c r="B168" s="421" t="s">
        <v>133</v>
      </c>
      <c r="C168" s="321" t="s">
        <v>244</v>
      </c>
      <c r="D168" s="355" t="s">
        <v>2638</v>
      </c>
      <c r="E168" s="321">
        <v>36.5</v>
      </c>
      <c r="F168" s="321">
        <v>1963</v>
      </c>
      <c r="G168" s="321">
        <v>270831.27</v>
      </c>
      <c r="H168" s="323">
        <v>12619.9</v>
      </c>
      <c r="I168" s="375">
        <v>532029.11</v>
      </c>
      <c r="J168" s="321" t="s">
        <v>63</v>
      </c>
      <c r="K168" s="321" t="s">
        <v>397</v>
      </c>
      <c r="L168" s="324" t="s">
        <v>2268</v>
      </c>
      <c r="M168" s="321" t="s">
        <v>397</v>
      </c>
      <c r="N168" s="321" t="s">
        <v>19</v>
      </c>
      <c r="O168" s="321" t="s">
        <v>103</v>
      </c>
      <c r="P168" s="321"/>
      <c r="Q168" s="321"/>
      <c r="R168" s="321"/>
    </row>
    <row r="169" spans="1:18" ht="101.25">
      <c r="A169" s="359">
        <v>167</v>
      </c>
      <c r="B169" s="421" t="s">
        <v>133</v>
      </c>
      <c r="C169" s="321" t="s">
        <v>245</v>
      </c>
      <c r="D169" s="355" t="s">
        <v>2639</v>
      </c>
      <c r="E169" s="321">
        <v>36.9</v>
      </c>
      <c r="F169" s="321">
        <v>1963</v>
      </c>
      <c r="G169" s="321">
        <v>264495.71999999997</v>
      </c>
      <c r="H169" s="323">
        <v>10201.790000000001</v>
      </c>
      <c r="I169" s="375">
        <v>537859.56999999995</v>
      </c>
      <c r="J169" s="321" t="s">
        <v>63</v>
      </c>
      <c r="K169" s="321" t="s">
        <v>397</v>
      </c>
      <c r="L169" s="324" t="s">
        <v>2269</v>
      </c>
      <c r="M169" s="321" t="s">
        <v>397</v>
      </c>
      <c r="N169" s="321" t="s">
        <v>19</v>
      </c>
      <c r="O169" s="321" t="s">
        <v>103</v>
      </c>
      <c r="P169" s="321"/>
      <c r="Q169" s="321"/>
      <c r="R169" s="321"/>
    </row>
    <row r="170" spans="1:18" ht="101.25">
      <c r="A170" s="359">
        <v>168</v>
      </c>
      <c r="B170" s="421" t="s">
        <v>133</v>
      </c>
      <c r="C170" s="321" t="s">
        <v>246</v>
      </c>
      <c r="D170" s="355" t="s">
        <v>2640</v>
      </c>
      <c r="E170" s="321">
        <v>48.2</v>
      </c>
      <c r="F170" s="321">
        <v>1963</v>
      </c>
      <c r="G170" s="321">
        <v>270831.28000000003</v>
      </c>
      <c r="H170" s="323">
        <v>12619.89</v>
      </c>
      <c r="I170" s="375">
        <v>702569.95</v>
      </c>
      <c r="J170" s="321" t="s">
        <v>63</v>
      </c>
      <c r="K170" s="321" t="s">
        <v>397</v>
      </c>
      <c r="L170" s="324" t="s">
        <v>2270</v>
      </c>
      <c r="M170" s="321" t="s">
        <v>397</v>
      </c>
      <c r="N170" s="321" t="s">
        <v>19</v>
      </c>
      <c r="O170" s="321" t="s">
        <v>103</v>
      </c>
      <c r="P170" s="321"/>
      <c r="Q170" s="321"/>
      <c r="R170" s="321"/>
    </row>
    <row r="171" spans="1:18" ht="101.25">
      <c r="A171" s="359">
        <v>169</v>
      </c>
      <c r="B171" s="421" t="s">
        <v>133</v>
      </c>
      <c r="C171" s="321" t="s">
        <v>247</v>
      </c>
      <c r="D171" s="355" t="s">
        <v>2641</v>
      </c>
      <c r="E171" s="388">
        <v>34</v>
      </c>
      <c r="F171" s="388">
        <v>1964</v>
      </c>
      <c r="G171" s="321">
        <v>207769.68</v>
      </c>
      <c r="H171" s="323">
        <v>13479.32</v>
      </c>
      <c r="I171" s="375">
        <v>77897.740000000005</v>
      </c>
      <c r="J171" s="321" t="s">
        <v>63</v>
      </c>
      <c r="K171" s="321" t="s">
        <v>397</v>
      </c>
      <c r="L171" s="324" t="s">
        <v>2271</v>
      </c>
      <c r="M171" s="321" t="s">
        <v>397</v>
      </c>
      <c r="N171" s="321" t="s">
        <v>19</v>
      </c>
      <c r="O171" s="321" t="s">
        <v>103</v>
      </c>
      <c r="P171" s="321"/>
      <c r="Q171" s="321"/>
      <c r="R171" s="321"/>
    </row>
    <row r="172" spans="1:18" ht="101.25">
      <c r="A172" s="359">
        <v>170</v>
      </c>
      <c r="B172" s="421" t="s">
        <v>133</v>
      </c>
      <c r="C172" s="321" t="s">
        <v>250</v>
      </c>
      <c r="D172" s="189" t="s">
        <v>2642</v>
      </c>
      <c r="E172" s="321">
        <v>51.3</v>
      </c>
      <c r="F172" s="321">
        <v>1968</v>
      </c>
      <c r="G172" s="321">
        <v>265465</v>
      </c>
      <c r="H172" s="323">
        <v>13002.01</v>
      </c>
      <c r="I172" s="378">
        <v>753856.58</v>
      </c>
      <c r="J172" s="321" t="s">
        <v>63</v>
      </c>
      <c r="K172" s="321" t="s">
        <v>397</v>
      </c>
      <c r="L172" s="362" t="s">
        <v>2283</v>
      </c>
      <c r="M172" s="321" t="s">
        <v>397</v>
      </c>
      <c r="N172" s="321" t="s">
        <v>19</v>
      </c>
      <c r="O172" s="321" t="s">
        <v>103</v>
      </c>
      <c r="P172" s="321"/>
      <c r="Q172" s="321"/>
      <c r="R172" s="321"/>
    </row>
    <row r="173" spans="1:18" ht="127.5">
      <c r="A173" s="359">
        <v>171</v>
      </c>
      <c r="B173" s="420" t="s">
        <v>2585</v>
      </c>
      <c r="C173" s="321" t="s">
        <v>251</v>
      </c>
      <c r="D173" s="375" t="s">
        <v>449</v>
      </c>
      <c r="E173" s="321">
        <v>30.6</v>
      </c>
      <c r="F173" s="321">
        <v>1972</v>
      </c>
      <c r="G173" s="321">
        <v>30889.119999999999</v>
      </c>
      <c r="H173" s="321">
        <v>10633.96</v>
      </c>
      <c r="I173" s="375">
        <v>70107.97</v>
      </c>
      <c r="J173" s="321" t="s">
        <v>645</v>
      </c>
      <c r="K173" s="321" t="s">
        <v>397</v>
      </c>
      <c r="L173" s="370" t="s">
        <v>1468</v>
      </c>
      <c r="M173" s="321" t="s">
        <v>397</v>
      </c>
      <c r="N173" s="321" t="s">
        <v>19</v>
      </c>
      <c r="O173" s="321" t="s">
        <v>103</v>
      </c>
      <c r="P173" s="321" t="s">
        <v>1173</v>
      </c>
      <c r="Q173" s="321" t="s">
        <v>1172</v>
      </c>
      <c r="R173" s="321"/>
    </row>
    <row r="174" spans="1:18" ht="101.25">
      <c r="A174" s="359">
        <v>172</v>
      </c>
      <c r="B174" s="421" t="s">
        <v>133</v>
      </c>
      <c r="C174" s="321" t="s">
        <v>253</v>
      </c>
      <c r="D174" s="355" t="s">
        <v>2644</v>
      </c>
      <c r="E174" s="321">
        <v>44.3</v>
      </c>
      <c r="F174" s="321">
        <v>1991</v>
      </c>
      <c r="G174" s="321">
        <v>98721.77</v>
      </c>
      <c r="H174" s="323">
        <v>19121.54</v>
      </c>
      <c r="I174" s="375">
        <v>101496.17</v>
      </c>
      <c r="J174" s="321" t="s">
        <v>63</v>
      </c>
      <c r="K174" s="321" t="s">
        <v>397</v>
      </c>
      <c r="L174" s="324" t="s">
        <v>2286</v>
      </c>
      <c r="M174" s="321" t="s">
        <v>397</v>
      </c>
      <c r="N174" s="321" t="s">
        <v>19</v>
      </c>
      <c r="O174" s="321" t="s">
        <v>103</v>
      </c>
      <c r="P174" s="321"/>
      <c r="Q174" s="321"/>
      <c r="R174" s="321"/>
    </row>
    <row r="175" spans="1:18" ht="101.25">
      <c r="A175" s="359">
        <v>173</v>
      </c>
      <c r="B175" s="421" t="s">
        <v>133</v>
      </c>
      <c r="C175" s="321" t="s">
        <v>254</v>
      </c>
      <c r="D175" s="355" t="s">
        <v>451</v>
      </c>
      <c r="E175" s="321">
        <v>57.9</v>
      </c>
      <c r="F175" s="321">
        <v>1969</v>
      </c>
      <c r="G175" s="321">
        <v>19549.43</v>
      </c>
      <c r="H175" s="321">
        <v>19549.43</v>
      </c>
      <c r="I175" s="375">
        <v>132655.26999999999</v>
      </c>
      <c r="J175" s="321" t="s">
        <v>63</v>
      </c>
      <c r="K175" s="321" t="s">
        <v>397</v>
      </c>
      <c r="L175" s="324" t="s">
        <v>2287</v>
      </c>
      <c r="M175" s="321" t="s">
        <v>397</v>
      </c>
      <c r="N175" s="321" t="s">
        <v>19</v>
      </c>
      <c r="O175" s="321" t="s">
        <v>103</v>
      </c>
      <c r="P175" s="321"/>
      <c r="Q175" s="321"/>
      <c r="R175" s="321"/>
    </row>
    <row r="176" spans="1:18" ht="101.25">
      <c r="A176" s="359">
        <v>174</v>
      </c>
      <c r="B176" s="421" t="s">
        <v>133</v>
      </c>
      <c r="C176" s="321" t="s">
        <v>256</v>
      </c>
      <c r="D176" s="355" t="s">
        <v>2646</v>
      </c>
      <c r="E176" s="321">
        <v>28</v>
      </c>
      <c r="F176" s="321">
        <v>1975</v>
      </c>
      <c r="G176" s="321">
        <v>337319.71</v>
      </c>
      <c r="H176" s="323">
        <v>10304.23</v>
      </c>
      <c r="I176" s="375">
        <v>329288.40000000002</v>
      </c>
      <c r="J176" s="321" t="s">
        <v>63</v>
      </c>
      <c r="K176" s="321" t="s">
        <v>397</v>
      </c>
      <c r="L176" s="324" t="s">
        <v>2289</v>
      </c>
      <c r="M176" s="321" t="s">
        <v>397</v>
      </c>
      <c r="N176" s="321" t="s">
        <v>19</v>
      </c>
      <c r="O176" s="321" t="s">
        <v>103</v>
      </c>
      <c r="P176" s="321"/>
      <c r="Q176" s="321"/>
      <c r="R176" s="321"/>
    </row>
    <row r="177" spans="1:18" ht="101.25">
      <c r="A177" s="359">
        <v>175</v>
      </c>
      <c r="B177" s="421" t="s">
        <v>133</v>
      </c>
      <c r="C177" s="321" t="s">
        <v>258</v>
      </c>
      <c r="D177" s="355" t="s">
        <v>2648</v>
      </c>
      <c r="E177" s="321">
        <v>40.1</v>
      </c>
      <c r="F177" s="321">
        <v>1972</v>
      </c>
      <c r="G177" s="321">
        <v>32839.300000000003</v>
      </c>
      <c r="H177" s="323">
        <v>11620.71</v>
      </c>
      <c r="I177" s="375">
        <v>595233.17000000004</v>
      </c>
      <c r="J177" s="321" t="s">
        <v>63</v>
      </c>
      <c r="K177" s="321" t="s">
        <v>397</v>
      </c>
      <c r="L177" s="324" t="s">
        <v>2291</v>
      </c>
      <c r="M177" s="321" t="s">
        <v>397</v>
      </c>
      <c r="N177" s="321" t="s">
        <v>19</v>
      </c>
      <c r="O177" s="321" t="s">
        <v>103</v>
      </c>
      <c r="P177" s="321"/>
      <c r="Q177" s="321"/>
      <c r="R177" s="321"/>
    </row>
    <row r="178" spans="1:18" ht="56.25">
      <c r="A178" s="359">
        <v>176</v>
      </c>
      <c r="B178" s="421" t="s">
        <v>133</v>
      </c>
      <c r="C178" s="321" t="s">
        <v>260</v>
      </c>
      <c r="D178" s="355" t="s">
        <v>490</v>
      </c>
      <c r="E178" s="321">
        <v>43.2</v>
      </c>
      <c r="F178" s="321">
        <v>1977</v>
      </c>
      <c r="G178" s="321">
        <v>33080.629999999997</v>
      </c>
      <c r="H178" s="323">
        <v>9775.56</v>
      </c>
      <c r="I178" s="321"/>
      <c r="J178" s="321" t="s">
        <v>63</v>
      </c>
      <c r="K178" s="321" t="s">
        <v>397</v>
      </c>
      <c r="L178" s="362" t="s">
        <v>350</v>
      </c>
      <c r="M178" s="321" t="s">
        <v>397</v>
      </c>
      <c r="N178" s="321" t="s">
        <v>19</v>
      </c>
      <c r="O178" s="71" t="s">
        <v>103</v>
      </c>
      <c r="P178" s="361" t="s">
        <v>661</v>
      </c>
      <c r="Q178" s="321"/>
      <c r="R178" s="321"/>
    </row>
    <row r="179" spans="1:18" ht="56.25">
      <c r="A179" s="359">
        <v>177</v>
      </c>
      <c r="B179" s="421" t="s">
        <v>133</v>
      </c>
      <c r="C179" s="321" t="s">
        <v>261</v>
      </c>
      <c r="D179" s="355" t="s">
        <v>490</v>
      </c>
      <c r="E179" s="321">
        <v>45.6</v>
      </c>
      <c r="F179" s="321">
        <v>1977</v>
      </c>
      <c r="G179" s="321">
        <v>34909.61</v>
      </c>
      <c r="H179" s="323">
        <v>10707.68</v>
      </c>
      <c r="I179" s="321"/>
      <c r="J179" s="321" t="s">
        <v>63</v>
      </c>
      <c r="K179" s="321" t="s">
        <v>397</v>
      </c>
      <c r="L179" s="362" t="s">
        <v>350</v>
      </c>
      <c r="M179" s="321" t="s">
        <v>397</v>
      </c>
      <c r="N179" s="321" t="s">
        <v>19</v>
      </c>
      <c r="O179" s="321" t="s">
        <v>103</v>
      </c>
      <c r="P179" s="321"/>
      <c r="Q179" s="321"/>
      <c r="R179" s="321"/>
    </row>
    <row r="180" spans="1:18" ht="56.25">
      <c r="A180" s="359">
        <v>178</v>
      </c>
      <c r="B180" s="421" t="s">
        <v>133</v>
      </c>
      <c r="C180" s="321" t="s">
        <v>262</v>
      </c>
      <c r="D180" s="355" t="s">
        <v>490</v>
      </c>
      <c r="E180" s="321">
        <v>40.299999999999997</v>
      </c>
      <c r="F180" s="321">
        <v>1977</v>
      </c>
      <c r="G180" s="321">
        <v>30854.05</v>
      </c>
      <c r="H180" s="323">
        <v>9463.49</v>
      </c>
      <c r="I180" s="321"/>
      <c r="J180" s="321" t="s">
        <v>63</v>
      </c>
      <c r="K180" s="321" t="s">
        <v>397</v>
      </c>
      <c r="L180" s="362" t="s">
        <v>350</v>
      </c>
      <c r="M180" s="321" t="s">
        <v>397</v>
      </c>
      <c r="N180" s="321" t="s">
        <v>19</v>
      </c>
      <c r="O180" s="321" t="s">
        <v>103</v>
      </c>
      <c r="P180" s="321"/>
      <c r="Q180" s="321"/>
      <c r="R180" s="321"/>
    </row>
    <row r="181" spans="1:18" ht="101.25">
      <c r="A181" s="359">
        <v>179</v>
      </c>
      <c r="B181" s="421" t="s">
        <v>133</v>
      </c>
      <c r="C181" s="321" t="s">
        <v>263</v>
      </c>
      <c r="D181" s="355" t="s">
        <v>2649</v>
      </c>
      <c r="E181" s="321">
        <v>40.200000000000003</v>
      </c>
      <c r="F181" s="321">
        <v>1976</v>
      </c>
      <c r="G181" s="321">
        <v>40017.06</v>
      </c>
      <c r="H181" s="323">
        <v>11972.52</v>
      </c>
      <c r="I181" s="378">
        <v>553446.86</v>
      </c>
      <c r="J181" s="321" t="s">
        <v>63</v>
      </c>
      <c r="K181" s="321" t="s">
        <v>397</v>
      </c>
      <c r="L181" s="324" t="s">
        <v>2292</v>
      </c>
      <c r="M181" s="321" t="s">
        <v>397</v>
      </c>
      <c r="N181" s="321" t="s">
        <v>19</v>
      </c>
      <c r="O181" s="321" t="s">
        <v>103</v>
      </c>
      <c r="P181" s="321"/>
      <c r="Q181" s="321"/>
      <c r="R181" s="321"/>
    </row>
    <row r="182" spans="1:18" ht="101.25">
      <c r="A182" s="359">
        <v>180</v>
      </c>
      <c r="B182" s="421" t="s">
        <v>133</v>
      </c>
      <c r="C182" s="321" t="s">
        <v>264</v>
      </c>
      <c r="D182" s="355" t="s">
        <v>2650</v>
      </c>
      <c r="E182" s="321">
        <v>36.200000000000003</v>
      </c>
      <c r="F182" s="321">
        <v>1976</v>
      </c>
      <c r="G182" s="321">
        <v>36035.26</v>
      </c>
      <c r="H182" s="323">
        <v>10781.19</v>
      </c>
      <c r="I182" s="375">
        <v>393263.8</v>
      </c>
      <c r="J182" s="321" t="s">
        <v>63</v>
      </c>
      <c r="K182" s="321" t="s">
        <v>397</v>
      </c>
      <c r="L182" s="324" t="s">
        <v>2293</v>
      </c>
      <c r="M182" s="321" t="s">
        <v>397</v>
      </c>
      <c r="N182" s="321" t="s">
        <v>19</v>
      </c>
      <c r="O182" s="321" t="s">
        <v>103</v>
      </c>
      <c r="P182" s="321"/>
      <c r="Q182" s="321"/>
      <c r="R182" s="321"/>
    </row>
    <row r="183" spans="1:18" ht="101.25">
      <c r="A183" s="359">
        <v>181</v>
      </c>
      <c r="B183" s="421" t="s">
        <v>133</v>
      </c>
      <c r="C183" s="321" t="s">
        <v>269</v>
      </c>
      <c r="D183" s="355" t="s">
        <v>2651</v>
      </c>
      <c r="E183" s="321">
        <v>49.2</v>
      </c>
      <c r="F183" s="321">
        <v>1977</v>
      </c>
      <c r="G183" s="321">
        <v>41268.239999999998</v>
      </c>
      <c r="H183" s="323">
        <v>12494.02</v>
      </c>
      <c r="I183" s="375">
        <v>463868.43</v>
      </c>
      <c r="J183" s="321" t="s">
        <v>63</v>
      </c>
      <c r="K183" s="321" t="s">
        <v>397</v>
      </c>
      <c r="L183" s="324" t="s">
        <v>2296</v>
      </c>
      <c r="M183" s="321" t="s">
        <v>397</v>
      </c>
      <c r="N183" s="321" t="s">
        <v>19</v>
      </c>
      <c r="O183" s="321" t="s">
        <v>103</v>
      </c>
      <c r="P183" s="321"/>
      <c r="Q183" s="321"/>
      <c r="R183" s="321"/>
    </row>
    <row r="184" spans="1:18" ht="56.25">
      <c r="A184" s="359">
        <v>182</v>
      </c>
      <c r="B184" s="421" t="s">
        <v>133</v>
      </c>
      <c r="C184" s="321" t="s">
        <v>274</v>
      </c>
      <c r="D184" s="355" t="s">
        <v>490</v>
      </c>
      <c r="E184" s="321">
        <v>37.9</v>
      </c>
      <c r="F184" s="321">
        <v>1974</v>
      </c>
      <c r="G184" s="321">
        <v>28744.11</v>
      </c>
      <c r="H184" s="323">
        <v>9340.56</v>
      </c>
      <c r="I184" s="321"/>
      <c r="J184" s="321" t="s">
        <v>63</v>
      </c>
      <c r="K184" s="321" t="s">
        <v>397</v>
      </c>
      <c r="L184" s="362" t="s">
        <v>350</v>
      </c>
      <c r="M184" s="321" t="s">
        <v>397</v>
      </c>
      <c r="N184" s="321" t="s">
        <v>19</v>
      </c>
      <c r="O184" s="321" t="s">
        <v>103</v>
      </c>
      <c r="P184" s="321"/>
      <c r="Q184" s="321"/>
      <c r="R184" s="321"/>
    </row>
    <row r="185" spans="1:18" ht="56.25">
      <c r="A185" s="359">
        <v>183</v>
      </c>
      <c r="B185" s="421" t="s">
        <v>133</v>
      </c>
      <c r="C185" s="321" t="s">
        <v>275</v>
      </c>
      <c r="D185" s="355" t="s">
        <v>490</v>
      </c>
      <c r="E185" s="321">
        <v>28.1</v>
      </c>
      <c r="F185" s="321">
        <v>1974</v>
      </c>
      <c r="G185" s="321">
        <v>21209.24</v>
      </c>
      <c r="H185" s="323">
        <v>16892.16</v>
      </c>
      <c r="I185" s="321"/>
      <c r="J185" s="321" t="s">
        <v>63</v>
      </c>
      <c r="K185" s="321" t="s">
        <v>397</v>
      </c>
      <c r="L185" s="362" t="s">
        <v>350</v>
      </c>
      <c r="M185" s="321" t="s">
        <v>397</v>
      </c>
      <c r="N185" s="321" t="s">
        <v>19</v>
      </c>
      <c r="O185" s="321" t="s">
        <v>103</v>
      </c>
      <c r="P185" s="321"/>
      <c r="Q185" s="321"/>
      <c r="R185" s="321"/>
    </row>
    <row r="186" spans="1:18" ht="101.25">
      <c r="A186" s="359">
        <v>184</v>
      </c>
      <c r="B186" s="421" t="s">
        <v>133</v>
      </c>
      <c r="C186" s="321" t="s">
        <v>277</v>
      </c>
      <c r="D186" s="355" t="s">
        <v>2652</v>
      </c>
      <c r="E186" s="321">
        <v>36.9</v>
      </c>
      <c r="F186" s="321">
        <v>1974</v>
      </c>
      <c r="G186" s="321">
        <v>30804.3</v>
      </c>
      <c r="H186" s="323">
        <v>9103.7099999999991</v>
      </c>
      <c r="I186" s="375">
        <v>353937.42</v>
      </c>
      <c r="J186" s="321" t="s">
        <v>63</v>
      </c>
      <c r="K186" s="321" t="s">
        <v>397</v>
      </c>
      <c r="L186" s="324" t="s">
        <v>2297</v>
      </c>
      <c r="M186" s="321" t="s">
        <v>397</v>
      </c>
      <c r="N186" s="321" t="s">
        <v>19</v>
      </c>
      <c r="O186" s="321" t="s">
        <v>103</v>
      </c>
      <c r="P186" s="321"/>
      <c r="Q186" s="321"/>
      <c r="R186" s="321"/>
    </row>
    <row r="187" spans="1:18" ht="101.25">
      <c r="A187" s="359">
        <v>185</v>
      </c>
      <c r="B187" s="421" t="s">
        <v>133</v>
      </c>
      <c r="C187" s="321" t="s">
        <v>278</v>
      </c>
      <c r="D187" s="355" t="s">
        <v>2653</v>
      </c>
      <c r="E187" s="321">
        <v>43.5</v>
      </c>
      <c r="F187" s="321">
        <v>1979</v>
      </c>
      <c r="G187" s="321">
        <v>80115.88</v>
      </c>
      <c r="H187" s="323">
        <v>23184.75</v>
      </c>
      <c r="I187" s="378">
        <v>783433.26</v>
      </c>
      <c r="J187" s="321" t="s">
        <v>63</v>
      </c>
      <c r="K187" s="321" t="s">
        <v>397</v>
      </c>
      <c r="L187" s="324" t="s">
        <v>2298</v>
      </c>
      <c r="M187" s="321" t="s">
        <v>397</v>
      </c>
      <c r="N187" s="321" t="s">
        <v>19</v>
      </c>
      <c r="O187" s="321" t="s">
        <v>103</v>
      </c>
      <c r="P187" s="321"/>
      <c r="Q187" s="321"/>
      <c r="R187" s="321"/>
    </row>
    <row r="188" spans="1:18" ht="101.25">
      <c r="A188" s="359">
        <v>186</v>
      </c>
      <c r="B188" s="421" t="s">
        <v>133</v>
      </c>
      <c r="C188" s="358" t="s">
        <v>619</v>
      </c>
      <c r="D188" s="409" t="s">
        <v>2654</v>
      </c>
      <c r="E188" s="321">
        <v>40.4</v>
      </c>
      <c r="F188" s="321">
        <v>1978</v>
      </c>
      <c r="G188" s="321">
        <v>27158.400000000001</v>
      </c>
      <c r="H188" s="323">
        <v>8000.25</v>
      </c>
      <c r="I188" s="378"/>
      <c r="J188" s="321" t="s">
        <v>63</v>
      </c>
      <c r="K188" s="321" t="s">
        <v>397</v>
      </c>
      <c r="L188" s="324" t="s">
        <v>2299</v>
      </c>
      <c r="M188" s="321" t="s">
        <v>397</v>
      </c>
      <c r="N188" s="321" t="s">
        <v>19</v>
      </c>
      <c r="O188" s="321" t="s">
        <v>103</v>
      </c>
      <c r="P188" s="321"/>
      <c r="Q188" s="321"/>
      <c r="R188" s="321"/>
    </row>
    <row r="189" spans="1:18" ht="56.25">
      <c r="A189" s="359">
        <v>187</v>
      </c>
      <c r="B189" s="421" t="s">
        <v>133</v>
      </c>
      <c r="C189" s="321" t="s">
        <v>284</v>
      </c>
      <c r="D189" s="355" t="s">
        <v>490</v>
      </c>
      <c r="E189" s="321">
        <v>41.8</v>
      </c>
      <c r="F189" s="321">
        <v>1981</v>
      </c>
      <c r="G189" s="321">
        <v>147426.99</v>
      </c>
      <c r="H189" s="323">
        <v>8466.34</v>
      </c>
      <c r="I189" s="321"/>
      <c r="J189" s="321" t="s">
        <v>63</v>
      </c>
      <c r="K189" s="321" t="s">
        <v>397</v>
      </c>
      <c r="L189" s="362" t="s">
        <v>350</v>
      </c>
      <c r="M189" s="321" t="s">
        <v>397</v>
      </c>
      <c r="N189" s="321" t="s">
        <v>19</v>
      </c>
      <c r="O189" s="321" t="s">
        <v>103</v>
      </c>
      <c r="P189" s="321"/>
      <c r="Q189" s="321"/>
      <c r="R189" s="321"/>
    </row>
    <row r="190" spans="1:18" ht="56.25">
      <c r="A190" s="359">
        <v>188</v>
      </c>
      <c r="B190" s="421" t="s">
        <v>133</v>
      </c>
      <c r="C190" s="321" t="s">
        <v>286</v>
      </c>
      <c r="D190" s="355" t="s">
        <v>490</v>
      </c>
      <c r="E190" s="321">
        <v>37.4</v>
      </c>
      <c r="F190" s="321">
        <v>1970</v>
      </c>
      <c r="G190" s="321">
        <v>281454.55</v>
      </c>
      <c r="H190" s="323">
        <v>11400.99</v>
      </c>
      <c r="I190" s="321"/>
      <c r="J190" s="321" t="s">
        <v>63</v>
      </c>
      <c r="K190" s="321" t="s">
        <v>397</v>
      </c>
      <c r="L190" s="362" t="s">
        <v>350</v>
      </c>
      <c r="M190" s="321" t="s">
        <v>397</v>
      </c>
      <c r="N190" s="321" t="s">
        <v>19</v>
      </c>
      <c r="O190" s="321" t="s">
        <v>103</v>
      </c>
      <c r="P190" s="321"/>
      <c r="Q190" s="321"/>
      <c r="R190" s="321"/>
    </row>
    <row r="191" spans="1:18" ht="101.25">
      <c r="A191" s="359">
        <v>189</v>
      </c>
      <c r="B191" s="421" t="s">
        <v>133</v>
      </c>
      <c r="C191" s="321" t="s">
        <v>287</v>
      </c>
      <c r="D191" s="355" t="s">
        <v>2655</v>
      </c>
      <c r="E191" s="388">
        <v>40.299999999999997</v>
      </c>
      <c r="F191" s="388">
        <v>1970</v>
      </c>
      <c r="G191" s="321">
        <v>282388.43</v>
      </c>
      <c r="H191" s="323">
        <v>11780</v>
      </c>
      <c r="I191" s="375">
        <v>551591.34</v>
      </c>
      <c r="J191" s="321" t="s">
        <v>63</v>
      </c>
      <c r="K191" s="321" t="s">
        <v>397</v>
      </c>
      <c r="L191" s="324" t="s">
        <v>2274</v>
      </c>
      <c r="M191" s="321" t="s">
        <v>397</v>
      </c>
      <c r="N191" s="321" t="s">
        <v>19</v>
      </c>
      <c r="O191" s="321" t="s">
        <v>103</v>
      </c>
      <c r="P191" s="321"/>
      <c r="Q191" s="321"/>
      <c r="R191" s="321"/>
    </row>
    <row r="192" spans="1:18" ht="101.25">
      <c r="A192" s="359">
        <v>190</v>
      </c>
      <c r="B192" s="421" t="s">
        <v>133</v>
      </c>
      <c r="C192" s="321" t="s">
        <v>292</v>
      </c>
      <c r="D192" s="355" t="s">
        <v>2656</v>
      </c>
      <c r="E192" s="321">
        <v>53.4</v>
      </c>
      <c r="F192" s="321">
        <v>1960</v>
      </c>
      <c r="G192" s="321">
        <v>338684.76</v>
      </c>
      <c r="H192" s="323">
        <v>18848.79</v>
      </c>
      <c r="I192" s="375">
        <v>773602.6</v>
      </c>
      <c r="J192" s="321" t="s">
        <v>63</v>
      </c>
      <c r="K192" s="321" t="s">
        <v>397</v>
      </c>
      <c r="L192" s="324" t="s">
        <v>2277</v>
      </c>
      <c r="M192" s="321" t="s">
        <v>397</v>
      </c>
      <c r="N192" s="321" t="s">
        <v>19</v>
      </c>
      <c r="O192" s="321" t="s">
        <v>103</v>
      </c>
      <c r="P192" s="321"/>
      <c r="Q192" s="321"/>
      <c r="R192" s="321"/>
    </row>
    <row r="193" spans="1:18" ht="101.25">
      <c r="A193" s="359">
        <v>191</v>
      </c>
      <c r="B193" s="421" t="s">
        <v>133</v>
      </c>
      <c r="C193" s="321" t="s">
        <v>293</v>
      </c>
      <c r="D193" s="355" t="s">
        <v>2657</v>
      </c>
      <c r="E193" s="388">
        <v>31.7</v>
      </c>
      <c r="F193" s="388" t="s">
        <v>830</v>
      </c>
      <c r="G193" s="321">
        <v>307447.21000000002</v>
      </c>
      <c r="H193" s="323">
        <v>22068.94</v>
      </c>
      <c r="I193" s="375">
        <v>72628.19</v>
      </c>
      <c r="J193" s="321" t="s">
        <v>63</v>
      </c>
      <c r="K193" s="321" t="s">
        <v>397</v>
      </c>
      <c r="L193" s="324" t="s">
        <v>2278</v>
      </c>
      <c r="M193" s="321" t="s">
        <v>397</v>
      </c>
      <c r="N193" s="321" t="s">
        <v>19</v>
      </c>
      <c r="O193" s="321" t="s">
        <v>103</v>
      </c>
      <c r="P193" s="321"/>
      <c r="Q193" s="321"/>
      <c r="R193" s="321"/>
    </row>
    <row r="194" spans="1:18" ht="56.25">
      <c r="A194" s="359">
        <v>192</v>
      </c>
      <c r="B194" s="421" t="s">
        <v>133</v>
      </c>
      <c r="C194" s="321" t="s">
        <v>299</v>
      </c>
      <c r="D194" s="355" t="s">
        <v>490</v>
      </c>
      <c r="E194" s="321">
        <v>39.799999999999997</v>
      </c>
      <c r="F194" s="321">
        <v>1960</v>
      </c>
      <c r="G194" s="321">
        <v>281074.55</v>
      </c>
      <c r="H194" s="323">
        <v>17951.259999999998</v>
      </c>
      <c r="I194" s="321"/>
      <c r="J194" s="321" t="s">
        <v>63</v>
      </c>
      <c r="K194" s="321" t="s">
        <v>397</v>
      </c>
      <c r="L194" s="362" t="s">
        <v>350</v>
      </c>
      <c r="M194" s="321" t="s">
        <v>397</v>
      </c>
      <c r="N194" s="321" t="s">
        <v>19</v>
      </c>
      <c r="O194" s="321" t="s">
        <v>103</v>
      </c>
      <c r="P194" s="321"/>
      <c r="Q194" s="321"/>
      <c r="R194" s="321"/>
    </row>
    <row r="195" spans="1:18" ht="101.25">
      <c r="A195" s="359">
        <v>193</v>
      </c>
      <c r="B195" s="421" t="s">
        <v>133</v>
      </c>
      <c r="C195" s="321" t="s">
        <v>1190</v>
      </c>
      <c r="D195" s="355" t="s">
        <v>2658</v>
      </c>
      <c r="E195" s="321">
        <v>37.200000000000003</v>
      </c>
      <c r="F195" s="321">
        <v>1960</v>
      </c>
      <c r="G195" s="321">
        <v>26288.85</v>
      </c>
      <c r="H195" s="323">
        <v>13937.09</v>
      </c>
      <c r="I195" s="375">
        <v>85229.29</v>
      </c>
      <c r="J195" s="321" t="s">
        <v>63</v>
      </c>
      <c r="K195" s="321" t="s">
        <v>397</v>
      </c>
      <c r="L195" s="324" t="s">
        <v>2300</v>
      </c>
      <c r="M195" s="321" t="s">
        <v>397</v>
      </c>
      <c r="N195" s="321" t="s">
        <v>19</v>
      </c>
      <c r="O195" s="321" t="s">
        <v>103</v>
      </c>
      <c r="P195" s="321"/>
      <c r="Q195" s="321"/>
      <c r="R195" s="321"/>
    </row>
    <row r="196" spans="1:18" ht="101.25">
      <c r="A196" s="359">
        <v>194</v>
      </c>
      <c r="B196" s="421" t="s">
        <v>133</v>
      </c>
      <c r="C196" s="321" t="s">
        <v>1191</v>
      </c>
      <c r="D196" s="355" t="s">
        <v>2659</v>
      </c>
      <c r="E196" s="321">
        <v>38.1</v>
      </c>
      <c r="F196" s="321">
        <v>1960</v>
      </c>
      <c r="G196" s="321">
        <v>26580.94</v>
      </c>
      <c r="H196" s="323">
        <v>14091.9</v>
      </c>
      <c r="I196" s="375">
        <v>87291.29</v>
      </c>
      <c r="J196" s="321" t="s">
        <v>63</v>
      </c>
      <c r="K196" s="321" t="s">
        <v>397</v>
      </c>
      <c r="L196" s="324" t="s">
        <v>2275</v>
      </c>
      <c r="M196" s="321" t="s">
        <v>397</v>
      </c>
      <c r="N196" s="321" t="s">
        <v>19</v>
      </c>
      <c r="O196" s="321" t="s">
        <v>103</v>
      </c>
      <c r="P196" s="321"/>
      <c r="Q196" s="321"/>
      <c r="R196" s="321"/>
    </row>
    <row r="197" spans="1:18" ht="101.25">
      <c r="A197" s="359">
        <v>195</v>
      </c>
      <c r="B197" s="421" t="s">
        <v>133</v>
      </c>
      <c r="C197" s="321" t="s">
        <v>1192</v>
      </c>
      <c r="D197" s="355" t="s">
        <v>2660</v>
      </c>
      <c r="E197" s="388">
        <v>31.2</v>
      </c>
      <c r="F197" s="388">
        <v>1960</v>
      </c>
      <c r="G197" s="321">
        <v>22710.639999999999</v>
      </c>
      <c r="H197" s="323">
        <v>12040.07</v>
      </c>
      <c r="I197" s="375">
        <v>71482.63</v>
      </c>
      <c r="J197" s="321" t="s">
        <v>63</v>
      </c>
      <c r="K197" s="321" t="s">
        <v>397</v>
      </c>
      <c r="L197" s="324" t="s">
        <v>2276</v>
      </c>
      <c r="M197" s="321" t="s">
        <v>397</v>
      </c>
      <c r="N197" s="321" t="s">
        <v>19</v>
      </c>
      <c r="O197" s="321" t="s">
        <v>103</v>
      </c>
      <c r="P197" s="321"/>
      <c r="Q197" s="321"/>
      <c r="R197" s="321"/>
    </row>
    <row r="198" spans="1:18" ht="101.25">
      <c r="A198" s="359">
        <v>196</v>
      </c>
      <c r="B198" s="421" t="s">
        <v>133</v>
      </c>
      <c r="C198" s="321" t="s">
        <v>309</v>
      </c>
      <c r="D198" s="355" t="s">
        <v>2661</v>
      </c>
      <c r="E198" s="321">
        <v>56.2</v>
      </c>
      <c r="F198" s="321">
        <v>1967</v>
      </c>
      <c r="G198" s="321">
        <v>295884.92</v>
      </c>
      <c r="H198" s="323">
        <v>20567.09</v>
      </c>
      <c r="I198" s="375">
        <v>825862.37</v>
      </c>
      <c r="J198" s="321" t="s">
        <v>63</v>
      </c>
      <c r="K198" s="321" t="s">
        <v>397</v>
      </c>
      <c r="L198" s="324" t="s">
        <v>2306</v>
      </c>
      <c r="M198" s="321" t="s">
        <v>397</v>
      </c>
      <c r="N198" s="321" t="s">
        <v>19</v>
      </c>
      <c r="O198" s="321" t="s">
        <v>103</v>
      </c>
      <c r="P198" s="321"/>
      <c r="Q198" s="321"/>
      <c r="R198" s="321"/>
    </row>
    <row r="199" spans="1:18" ht="56.25">
      <c r="A199" s="359">
        <v>197</v>
      </c>
      <c r="B199" s="421" t="s">
        <v>133</v>
      </c>
      <c r="C199" s="321" t="s">
        <v>311</v>
      </c>
      <c r="D199" s="355" t="s">
        <v>490</v>
      </c>
      <c r="E199" s="321">
        <v>28.6</v>
      </c>
      <c r="F199" s="321">
        <v>1964</v>
      </c>
      <c r="G199" s="321">
        <v>143799.26</v>
      </c>
      <c r="H199" s="323">
        <v>13568.86</v>
      </c>
      <c r="I199" s="321"/>
      <c r="J199" s="321" t="s">
        <v>63</v>
      </c>
      <c r="K199" s="321" t="s">
        <v>397</v>
      </c>
      <c r="L199" s="362" t="s">
        <v>350</v>
      </c>
      <c r="M199" s="321" t="s">
        <v>397</v>
      </c>
      <c r="N199" s="321" t="s">
        <v>19</v>
      </c>
      <c r="O199" s="321" t="s">
        <v>103</v>
      </c>
      <c r="P199" s="321"/>
      <c r="Q199" s="321"/>
      <c r="R199" s="321"/>
    </row>
    <row r="200" spans="1:18" ht="56.25">
      <c r="A200" s="359">
        <v>198</v>
      </c>
      <c r="B200" s="421" t="s">
        <v>133</v>
      </c>
      <c r="C200" s="321" t="s">
        <v>312</v>
      </c>
      <c r="D200" s="355" t="s">
        <v>490</v>
      </c>
      <c r="E200" s="321">
        <v>58.9</v>
      </c>
      <c r="F200" s="321">
        <v>1964</v>
      </c>
      <c r="G200" s="321">
        <v>226509.29</v>
      </c>
      <c r="H200" s="323">
        <v>19282.98</v>
      </c>
      <c r="I200" s="321"/>
      <c r="J200" s="321" t="s">
        <v>63</v>
      </c>
      <c r="K200" s="321" t="s">
        <v>397</v>
      </c>
      <c r="L200" s="362" t="s">
        <v>350</v>
      </c>
      <c r="M200" s="321" t="s">
        <v>397</v>
      </c>
      <c r="N200" s="321" t="s">
        <v>19</v>
      </c>
      <c r="O200" s="321" t="s">
        <v>103</v>
      </c>
      <c r="P200" s="321"/>
      <c r="Q200" s="321"/>
      <c r="R200" s="321"/>
    </row>
    <row r="201" spans="1:18" ht="101.25">
      <c r="A201" s="359">
        <v>199</v>
      </c>
      <c r="B201" s="421" t="s">
        <v>133</v>
      </c>
      <c r="C201" s="321" t="s">
        <v>314</v>
      </c>
      <c r="D201" s="355" t="s">
        <v>2662</v>
      </c>
      <c r="E201" s="321">
        <v>43.2</v>
      </c>
      <c r="F201" s="321">
        <v>1970</v>
      </c>
      <c r="G201" s="321">
        <v>36361.120000000003</v>
      </c>
      <c r="H201" s="321">
        <v>36361.120000000003</v>
      </c>
      <c r="I201" s="375">
        <v>549047.38</v>
      </c>
      <c r="J201" s="321" t="s">
        <v>63</v>
      </c>
      <c r="K201" s="321" t="s">
        <v>397</v>
      </c>
      <c r="L201" s="324" t="s">
        <v>2316</v>
      </c>
      <c r="M201" s="321" t="s">
        <v>397</v>
      </c>
      <c r="N201" s="321" t="s">
        <v>19</v>
      </c>
      <c r="O201" s="321" t="s">
        <v>103</v>
      </c>
      <c r="P201" s="321"/>
      <c r="Q201" s="321"/>
      <c r="R201" s="321"/>
    </row>
    <row r="202" spans="1:18" ht="101.25">
      <c r="A202" s="359">
        <v>200</v>
      </c>
      <c r="B202" s="421" t="s">
        <v>133</v>
      </c>
      <c r="C202" s="321" t="s">
        <v>2313</v>
      </c>
      <c r="D202" s="355" t="s">
        <v>2663</v>
      </c>
      <c r="E202" s="321">
        <v>31.6</v>
      </c>
      <c r="F202" s="321">
        <v>1974</v>
      </c>
      <c r="G202" s="321">
        <v>28662.84</v>
      </c>
      <c r="H202" s="321">
        <v>28662.84</v>
      </c>
      <c r="I202" s="375">
        <v>361208.38</v>
      </c>
      <c r="J202" s="321" t="s">
        <v>63</v>
      </c>
      <c r="K202" s="321" t="s">
        <v>397</v>
      </c>
      <c r="L202" s="324" t="s">
        <v>2321</v>
      </c>
      <c r="M202" s="321" t="s">
        <v>397</v>
      </c>
      <c r="N202" s="321" t="s">
        <v>19</v>
      </c>
      <c r="O202" s="321" t="s">
        <v>103</v>
      </c>
      <c r="P202" s="321"/>
      <c r="Q202" s="321"/>
      <c r="R202" s="321"/>
    </row>
    <row r="203" spans="1:18" ht="56.25">
      <c r="A203" s="359">
        <v>201</v>
      </c>
      <c r="B203" s="421" t="s">
        <v>133</v>
      </c>
      <c r="C203" s="321" t="s">
        <v>2050</v>
      </c>
      <c r="D203" s="355" t="s">
        <v>490</v>
      </c>
      <c r="E203" s="321" t="s">
        <v>2049</v>
      </c>
      <c r="F203" s="321">
        <v>1972</v>
      </c>
      <c r="G203" s="321">
        <v>27352.16</v>
      </c>
      <c r="H203" s="321">
        <v>27352.16</v>
      </c>
      <c r="I203" s="321"/>
      <c r="J203" s="321" t="s">
        <v>63</v>
      </c>
      <c r="K203" s="321" t="s">
        <v>397</v>
      </c>
      <c r="L203" s="362" t="s">
        <v>350</v>
      </c>
      <c r="M203" s="321" t="s">
        <v>397</v>
      </c>
      <c r="N203" s="321" t="s">
        <v>19</v>
      </c>
      <c r="O203" s="321" t="s">
        <v>103</v>
      </c>
      <c r="P203" s="321"/>
      <c r="Q203" s="321"/>
      <c r="R203" s="321"/>
    </row>
    <row r="204" spans="1:18" ht="56.25">
      <c r="A204" s="359">
        <v>202</v>
      </c>
      <c r="B204" s="421" t="s">
        <v>133</v>
      </c>
      <c r="C204" s="321" t="s">
        <v>316</v>
      </c>
      <c r="D204" s="355" t="s">
        <v>490</v>
      </c>
      <c r="E204" s="321">
        <v>30.75</v>
      </c>
      <c r="F204" s="321">
        <v>1972</v>
      </c>
      <c r="G204" s="321">
        <v>25999.35</v>
      </c>
      <c r="H204" s="321">
        <v>25999.35</v>
      </c>
      <c r="I204" s="321"/>
      <c r="J204" s="321" t="s">
        <v>63</v>
      </c>
      <c r="K204" s="321" t="s">
        <v>397</v>
      </c>
      <c r="L204" s="362" t="s">
        <v>350</v>
      </c>
      <c r="M204" s="321" t="s">
        <v>397</v>
      </c>
      <c r="N204" s="321" t="s">
        <v>19</v>
      </c>
      <c r="O204" s="321" t="s">
        <v>103</v>
      </c>
      <c r="P204" s="321"/>
      <c r="Q204" s="321"/>
      <c r="R204" s="321"/>
    </row>
    <row r="205" spans="1:18" ht="56.25">
      <c r="A205" s="359">
        <v>203</v>
      </c>
      <c r="B205" s="421" t="s">
        <v>133</v>
      </c>
      <c r="C205" s="321" t="s">
        <v>318</v>
      </c>
      <c r="D205" s="355" t="s">
        <v>490</v>
      </c>
      <c r="E205" s="321">
        <v>38.6</v>
      </c>
      <c r="F205" s="321">
        <v>1972</v>
      </c>
      <c r="G205" s="321">
        <v>33963.15</v>
      </c>
      <c r="H205" s="321">
        <v>33963.15</v>
      </c>
      <c r="I205" s="321"/>
      <c r="J205" s="321" t="s">
        <v>63</v>
      </c>
      <c r="K205" s="321" t="s">
        <v>397</v>
      </c>
      <c r="L205" s="362" t="s">
        <v>350</v>
      </c>
      <c r="M205" s="321" t="s">
        <v>397</v>
      </c>
      <c r="N205" s="321" t="s">
        <v>19</v>
      </c>
      <c r="O205" s="321" t="s">
        <v>103</v>
      </c>
      <c r="P205" s="321"/>
      <c r="Q205" s="321"/>
      <c r="R205" s="321"/>
    </row>
    <row r="206" spans="1:18" ht="56.25">
      <c r="A206" s="359">
        <v>204</v>
      </c>
      <c r="B206" s="421" t="s">
        <v>133</v>
      </c>
      <c r="C206" s="321" t="s">
        <v>319</v>
      </c>
      <c r="D206" s="355" t="s">
        <v>490</v>
      </c>
      <c r="E206" s="321">
        <v>26.9</v>
      </c>
      <c r="F206" s="321">
        <v>1974</v>
      </c>
      <c r="G206" s="321">
        <v>24546.91</v>
      </c>
      <c r="H206" s="321">
        <v>24546.91</v>
      </c>
      <c r="I206" s="321"/>
      <c r="J206" s="321" t="s">
        <v>63</v>
      </c>
      <c r="K206" s="321" t="s">
        <v>397</v>
      </c>
      <c r="L206" s="362" t="s">
        <v>350</v>
      </c>
      <c r="M206" s="321" t="s">
        <v>397</v>
      </c>
      <c r="N206" s="321" t="s">
        <v>19</v>
      </c>
      <c r="O206" s="321" t="s">
        <v>103</v>
      </c>
      <c r="P206" s="321"/>
      <c r="Q206" s="321"/>
      <c r="R206" s="321"/>
    </row>
    <row r="207" spans="1:18" ht="56.25">
      <c r="A207" s="359">
        <v>205</v>
      </c>
      <c r="B207" s="421" t="s">
        <v>133</v>
      </c>
      <c r="C207" s="321" t="s">
        <v>320</v>
      </c>
      <c r="D207" s="355" t="s">
        <v>490</v>
      </c>
      <c r="E207" s="321">
        <v>27.5</v>
      </c>
      <c r="F207" s="321">
        <v>1974</v>
      </c>
      <c r="G207" s="321">
        <v>21130.09</v>
      </c>
      <c r="H207" s="321">
        <v>21130.09</v>
      </c>
      <c r="I207" s="321"/>
      <c r="J207" s="321" t="s">
        <v>63</v>
      </c>
      <c r="K207" s="321" t="s">
        <v>397</v>
      </c>
      <c r="L207" s="362" t="s">
        <v>350</v>
      </c>
      <c r="M207" s="321" t="s">
        <v>397</v>
      </c>
      <c r="N207" s="321" t="s">
        <v>19</v>
      </c>
      <c r="O207" s="321" t="s">
        <v>103</v>
      </c>
      <c r="P207" s="361" t="s">
        <v>661</v>
      </c>
      <c r="Q207" s="321"/>
      <c r="R207" s="321"/>
    </row>
    <row r="208" spans="1:18" ht="56.25">
      <c r="A208" s="359">
        <v>206</v>
      </c>
      <c r="B208" s="421" t="s">
        <v>133</v>
      </c>
      <c r="C208" s="321" t="s">
        <v>321</v>
      </c>
      <c r="D208" s="355" t="s">
        <v>490</v>
      </c>
      <c r="E208" s="321">
        <v>27.5</v>
      </c>
      <c r="F208" s="321">
        <v>1974</v>
      </c>
      <c r="G208" s="321">
        <v>21130.1</v>
      </c>
      <c r="H208" s="321">
        <v>21130.1</v>
      </c>
      <c r="I208" s="321"/>
      <c r="J208" s="321" t="s">
        <v>63</v>
      </c>
      <c r="K208" s="321" t="s">
        <v>397</v>
      </c>
      <c r="L208" s="362" t="s">
        <v>350</v>
      </c>
      <c r="M208" s="321" t="s">
        <v>397</v>
      </c>
      <c r="N208" s="321" t="s">
        <v>19</v>
      </c>
      <c r="O208" s="321" t="s">
        <v>103</v>
      </c>
      <c r="P208" s="321"/>
      <c r="Q208" s="321"/>
      <c r="R208" s="321"/>
    </row>
    <row r="209" spans="1:18" ht="56.25">
      <c r="A209" s="359">
        <v>207</v>
      </c>
      <c r="B209" s="421" t="s">
        <v>133</v>
      </c>
      <c r="C209" s="321" t="s">
        <v>612</v>
      </c>
      <c r="D209" s="355" t="s">
        <v>490</v>
      </c>
      <c r="E209" s="321">
        <v>34.1</v>
      </c>
      <c r="F209" s="321">
        <v>1974</v>
      </c>
      <c r="G209" s="321">
        <v>22574.37</v>
      </c>
      <c r="H209" s="321">
        <v>22574.37</v>
      </c>
      <c r="I209" s="321"/>
      <c r="J209" s="321" t="s">
        <v>63</v>
      </c>
      <c r="K209" s="321" t="s">
        <v>397</v>
      </c>
      <c r="L209" s="362" t="s">
        <v>350</v>
      </c>
      <c r="M209" s="321" t="s">
        <v>397</v>
      </c>
      <c r="N209" s="321" t="s">
        <v>19</v>
      </c>
      <c r="O209" s="321" t="s">
        <v>103</v>
      </c>
      <c r="P209" s="321"/>
      <c r="Q209" s="321"/>
      <c r="R209" s="321"/>
    </row>
    <row r="210" spans="1:18" ht="56.25">
      <c r="A210" s="359">
        <v>208</v>
      </c>
      <c r="B210" s="421" t="s">
        <v>205</v>
      </c>
      <c r="C210" s="321" t="s">
        <v>1082</v>
      </c>
      <c r="D210" s="355" t="s">
        <v>490</v>
      </c>
      <c r="E210" s="321">
        <v>35.200000000000003</v>
      </c>
      <c r="F210" s="321">
        <v>1970</v>
      </c>
      <c r="G210" s="321">
        <v>86141</v>
      </c>
      <c r="H210" s="321">
        <v>86141</v>
      </c>
      <c r="I210" s="321"/>
      <c r="J210" s="321" t="s">
        <v>63</v>
      </c>
      <c r="K210" s="321" t="s">
        <v>397</v>
      </c>
      <c r="L210" s="362" t="s">
        <v>350</v>
      </c>
      <c r="M210" s="321" t="s">
        <v>397</v>
      </c>
      <c r="N210" s="321" t="s">
        <v>19</v>
      </c>
      <c r="O210" s="321" t="s">
        <v>103</v>
      </c>
      <c r="P210" s="321"/>
      <c r="Q210" s="321"/>
      <c r="R210" s="321"/>
    </row>
    <row r="211" spans="1:18" ht="56.25">
      <c r="A211" s="359">
        <v>209</v>
      </c>
      <c r="B211" s="421" t="s">
        <v>133</v>
      </c>
      <c r="C211" s="321" t="s">
        <v>2336</v>
      </c>
      <c r="D211" s="355" t="s">
        <v>2664</v>
      </c>
      <c r="E211" s="321">
        <v>40.200000000000003</v>
      </c>
      <c r="F211" s="321">
        <v>1976</v>
      </c>
      <c r="G211" s="321">
        <v>31542.19</v>
      </c>
      <c r="H211" s="321">
        <v>31542.19</v>
      </c>
      <c r="I211" s="321"/>
      <c r="J211" s="321" t="s">
        <v>63</v>
      </c>
      <c r="K211" s="321" t="s">
        <v>397</v>
      </c>
      <c r="L211" s="362" t="s">
        <v>350</v>
      </c>
      <c r="M211" s="321" t="s">
        <v>397</v>
      </c>
      <c r="N211" s="321" t="s">
        <v>19</v>
      </c>
      <c r="O211" s="321" t="s">
        <v>103</v>
      </c>
      <c r="P211" s="361" t="s">
        <v>660</v>
      </c>
      <c r="Q211" s="321"/>
      <c r="R211" s="321"/>
    </row>
    <row r="212" spans="1:18" ht="56.25">
      <c r="A212" s="359">
        <v>210</v>
      </c>
      <c r="B212" s="421" t="s">
        <v>133</v>
      </c>
      <c r="C212" s="321" t="s">
        <v>2337</v>
      </c>
      <c r="D212" s="355" t="s">
        <v>2665</v>
      </c>
      <c r="E212" s="321">
        <v>41.3</v>
      </c>
      <c r="F212" s="321">
        <v>1974</v>
      </c>
      <c r="G212" s="321">
        <v>31542.19</v>
      </c>
      <c r="H212" s="321">
        <v>31542.19</v>
      </c>
      <c r="I212" s="321"/>
      <c r="J212" s="321" t="s">
        <v>63</v>
      </c>
      <c r="K212" s="321" t="s">
        <v>397</v>
      </c>
      <c r="L212" s="362" t="s">
        <v>350</v>
      </c>
      <c r="M212" s="321" t="s">
        <v>397</v>
      </c>
      <c r="N212" s="321" t="s">
        <v>19</v>
      </c>
      <c r="O212" s="321" t="s">
        <v>103</v>
      </c>
      <c r="P212" s="321"/>
      <c r="Q212" s="321"/>
      <c r="R212" s="321"/>
    </row>
    <row r="213" spans="1:18" ht="56.25">
      <c r="A213" s="359">
        <v>211</v>
      </c>
      <c r="B213" s="421" t="s">
        <v>133</v>
      </c>
      <c r="C213" s="321" t="s">
        <v>322</v>
      </c>
      <c r="D213" s="361" t="s">
        <v>490</v>
      </c>
      <c r="E213" s="321">
        <v>30.7</v>
      </c>
      <c r="F213" s="321">
        <v>1976</v>
      </c>
      <c r="G213" s="321">
        <v>26360.560000000001</v>
      </c>
      <c r="H213" s="323">
        <v>26049.21</v>
      </c>
      <c r="I213" s="321"/>
      <c r="J213" s="321" t="s">
        <v>63</v>
      </c>
      <c r="K213" s="321" t="s">
        <v>397</v>
      </c>
      <c r="L213" s="362" t="s">
        <v>350</v>
      </c>
      <c r="M213" s="321" t="s">
        <v>397</v>
      </c>
      <c r="N213" s="321" t="s">
        <v>19</v>
      </c>
      <c r="O213" s="321" t="s">
        <v>103</v>
      </c>
      <c r="P213" s="321"/>
      <c r="Q213" s="321"/>
      <c r="R213" s="321"/>
    </row>
    <row r="214" spans="1:18" ht="56.25">
      <c r="A214" s="359">
        <v>212</v>
      </c>
      <c r="B214" s="421" t="s">
        <v>133</v>
      </c>
      <c r="C214" s="321" t="s">
        <v>2334</v>
      </c>
      <c r="D214" s="355" t="s">
        <v>2666</v>
      </c>
      <c r="E214" s="321">
        <v>41.2</v>
      </c>
      <c r="F214" s="321">
        <v>1977</v>
      </c>
      <c r="G214" s="321">
        <v>41041.919999999998</v>
      </c>
      <c r="H214" s="321">
        <v>41041.919999999998</v>
      </c>
      <c r="I214" s="321"/>
      <c r="J214" s="321" t="s">
        <v>63</v>
      </c>
      <c r="K214" s="321" t="s">
        <v>397</v>
      </c>
      <c r="L214" s="362" t="s">
        <v>350</v>
      </c>
      <c r="M214" s="321" t="s">
        <v>397</v>
      </c>
      <c r="N214" s="321" t="s">
        <v>19</v>
      </c>
      <c r="O214" s="321" t="s">
        <v>103</v>
      </c>
      <c r="P214" s="321"/>
      <c r="Q214" s="321"/>
      <c r="R214" s="321"/>
    </row>
    <row r="215" spans="1:18" ht="56.25">
      <c r="A215" s="359">
        <v>213</v>
      </c>
      <c r="B215" s="421" t="s">
        <v>133</v>
      </c>
      <c r="C215" s="321" t="s">
        <v>2338</v>
      </c>
      <c r="D215" s="355" t="s">
        <v>2667</v>
      </c>
      <c r="E215" s="321">
        <v>46.3</v>
      </c>
      <c r="F215" s="321">
        <v>1977</v>
      </c>
      <c r="G215" s="321">
        <v>37333.129999999997</v>
      </c>
      <c r="H215" s="321">
        <v>37333.129999999997</v>
      </c>
      <c r="I215" s="321"/>
      <c r="J215" s="321" t="s">
        <v>63</v>
      </c>
      <c r="K215" s="321" t="s">
        <v>397</v>
      </c>
      <c r="L215" s="362" t="s">
        <v>350</v>
      </c>
      <c r="M215" s="321" t="s">
        <v>397</v>
      </c>
      <c r="N215" s="321" t="s">
        <v>19</v>
      </c>
      <c r="O215" s="321" t="s">
        <v>103</v>
      </c>
      <c r="P215" s="321"/>
      <c r="Q215" s="321"/>
      <c r="R215" s="321"/>
    </row>
    <row r="216" spans="1:18" ht="56.25">
      <c r="A216" s="359">
        <v>214</v>
      </c>
      <c r="B216" s="421" t="s">
        <v>133</v>
      </c>
      <c r="C216" s="321" t="s">
        <v>2339</v>
      </c>
      <c r="D216" s="355" t="s">
        <v>2668</v>
      </c>
      <c r="E216" s="321">
        <v>73.400000000000006</v>
      </c>
      <c r="F216" s="321">
        <v>1981</v>
      </c>
      <c r="G216" s="321">
        <v>65240.7</v>
      </c>
      <c r="H216" s="323">
        <v>55402.559999999998</v>
      </c>
      <c r="I216" s="321"/>
      <c r="J216" s="321" t="s">
        <v>63</v>
      </c>
      <c r="K216" s="321" t="s">
        <v>397</v>
      </c>
      <c r="L216" s="362" t="s">
        <v>350</v>
      </c>
      <c r="M216" s="321" t="s">
        <v>397</v>
      </c>
      <c r="N216" s="321" t="s">
        <v>19</v>
      </c>
      <c r="O216" s="321" t="s">
        <v>103</v>
      </c>
      <c r="P216" s="321"/>
      <c r="Q216" s="321"/>
      <c r="R216" s="321"/>
    </row>
    <row r="217" spans="1:18" ht="56.25">
      <c r="A217" s="359">
        <v>215</v>
      </c>
      <c r="B217" s="421" t="s">
        <v>133</v>
      </c>
      <c r="C217" s="321" t="s">
        <v>325</v>
      </c>
      <c r="D217" s="361" t="s">
        <v>490</v>
      </c>
      <c r="E217" s="321">
        <v>33.4</v>
      </c>
      <c r="F217" s="321">
        <v>1970</v>
      </c>
      <c r="G217" s="321">
        <v>28811.360000000001</v>
      </c>
      <c r="H217" s="321">
        <v>28811.360000000001</v>
      </c>
      <c r="I217" s="321"/>
      <c r="J217" s="321" t="s">
        <v>63</v>
      </c>
      <c r="K217" s="321" t="s">
        <v>397</v>
      </c>
      <c r="L217" s="362" t="s">
        <v>350</v>
      </c>
      <c r="M217" s="321" t="s">
        <v>397</v>
      </c>
      <c r="N217" s="321" t="s">
        <v>19</v>
      </c>
      <c r="O217" s="321" t="s">
        <v>103</v>
      </c>
      <c r="P217" s="321"/>
      <c r="Q217" s="321"/>
      <c r="R217" s="321"/>
    </row>
    <row r="218" spans="1:18" ht="56.25">
      <c r="A218" s="359">
        <v>216</v>
      </c>
      <c r="B218" s="421" t="s">
        <v>133</v>
      </c>
      <c r="C218" s="321" t="s">
        <v>326</v>
      </c>
      <c r="D218" s="361" t="s">
        <v>490</v>
      </c>
      <c r="E218" s="321">
        <v>36.4</v>
      </c>
      <c r="F218" s="321">
        <v>1980</v>
      </c>
      <c r="G218" s="321">
        <v>15893.91</v>
      </c>
      <c r="H218" s="321">
        <v>15893.91</v>
      </c>
      <c r="I218" s="321"/>
      <c r="J218" s="321" t="s">
        <v>63</v>
      </c>
      <c r="K218" s="321" t="s">
        <v>397</v>
      </c>
      <c r="L218" s="362" t="s">
        <v>350</v>
      </c>
      <c r="M218" s="321" t="s">
        <v>397</v>
      </c>
      <c r="N218" s="321" t="s">
        <v>19</v>
      </c>
      <c r="O218" s="321" t="s">
        <v>103</v>
      </c>
      <c r="P218" s="321"/>
      <c r="Q218" s="321"/>
      <c r="R218" s="321"/>
    </row>
    <row r="219" spans="1:18" ht="60">
      <c r="A219" s="359">
        <v>217</v>
      </c>
      <c r="B219" s="421" t="s">
        <v>133</v>
      </c>
      <c r="C219" s="321" t="s">
        <v>1850</v>
      </c>
      <c r="D219" s="123" t="s">
        <v>2669</v>
      </c>
      <c r="E219" s="321">
        <v>25.1</v>
      </c>
      <c r="F219" s="321">
        <v>1984</v>
      </c>
      <c r="G219" s="321">
        <v>33292.639999999999</v>
      </c>
      <c r="H219" s="321">
        <v>33292.639999999999</v>
      </c>
      <c r="I219" s="118">
        <v>280127.55</v>
      </c>
      <c r="J219" s="321" t="s">
        <v>63</v>
      </c>
      <c r="K219" s="321" t="s">
        <v>397</v>
      </c>
      <c r="L219" s="362" t="s">
        <v>350</v>
      </c>
      <c r="M219" s="321" t="s">
        <v>397</v>
      </c>
      <c r="N219" s="321" t="s">
        <v>19</v>
      </c>
      <c r="O219" s="321" t="s">
        <v>103</v>
      </c>
      <c r="P219" s="321"/>
      <c r="Q219" s="321"/>
      <c r="R219" s="321"/>
    </row>
    <row r="220" spans="1:18" ht="56.25">
      <c r="A220" s="359">
        <v>218</v>
      </c>
      <c r="B220" s="421" t="s">
        <v>133</v>
      </c>
      <c r="C220" s="321" t="s">
        <v>327</v>
      </c>
      <c r="D220" s="355" t="s">
        <v>2670</v>
      </c>
      <c r="E220" s="321">
        <v>37</v>
      </c>
      <c r="F220" s="321">
        <v>1965</v>
      </c>
      <c r="G220" s="321">
        <v>45884.28</v>
      </c>
      <c r="H220" s="323">
        <v>18753.990000000002</v>
      </c>
      <c r="I220" s="375">
        <v>84771.07</v>
      </c>
      <c r="J220" s="321" t="s">
        <v>63</v>
      </c>
      <c r="K220" s="321" t="s">
        <v>397</v>
      </c>
      <c r="L220" s="362" t="s">
        <v>350</v>
      </c>
      <c r="M220" s="321" t="s">
        <v>397</v>
      </c>
      <c r="N220" s="321" t="s">
        <v>19</v>
      </c>
      <c r="O220" s="321" t="s">
        <v>103</v>
      </c>
      <c r="P220" s="321"/>
      <c r="Q220" s="321"/>
      <c r="R220" s="321"/>
    </row>
    <row r="221" spans="1:18" ht="56.25">
      <c r="A221" s="359">
        <v>219</v>
      </c>
      <c r="B221" s="421" t="s">
        <v>133</v>
      </c>
      <c r="C221" s="321" t="s">
        <v>328</v>
      </c>
      <c r="D221" s="355" t="s">
        <v>490</v>
      </c>
      <c r="E221" s="321">
        <v>54.4</v>
      </c>
      <c r="F221" s="321">
        <v>1965</v>
      </c>
      <c r="G221" s="321">
        <v>18932.03</v>
      </c>
      <c r="H221" s="321">
        <v>18932.03</v>
      </c>
      <c r="I221" s="321"/>
      <c r="J221" s="321" t="s">
        <v>63</v>
      </c>
      <c r="K221" s="321" t="s">
        <v>397</v>
      </c>
      <c r="L221" s="362" t="s">
        <v>350</v>
      </c>
      <c r="M221" s="321" t="s">
        <v>397</v>
      </c>
      <c r="N221" s="321" t="s">
        <v>19</v>
      </c>
      <c r="O221" s="71" t="s">
        <v>103</v>
      </c>
      <c r="P221" s="361" t="s">
        <v>660</v>
      </c>
      <c r="Q221" s="321"/>
      <c r="R221" s="321"/>
    </row>
    <row r="222" spans="1:18" ht="56.25">
      <c r="A222" s="359">
        <v>220</v>
      </c>
      <c r="B222" s="421" t="s">
        <v>133</v>
      </c>
      <c r="C222" s="321" t="s">
        <v>330</v>
      </c>
      <c r="D222" s="361" t="s">
        <v>490</v>
      </c>
      <c r="E222" s="388">
        <v>54</v>
      </c>
      <c r="F222" s="388" t="s">
        <v>833</v>
      </c>
      <c r="G222" s="321">
        <v>45141.84</v>
      </c>
      <c r="H222" s="321">
        <v>45141.84</v>
      </c>
      <c r="I222" s="321"/>
      <c r="J222" s="321" t="s">
        <v>63</v>
      </c>
      <c r="K222" s="321" t="s">
        <v>397</v>
      </c>
      <c r="L222" s="362" t="s">
        <v>350</v>
      </c>
      <c r="M222" s="321" t="s">
        <v>397</v>
      </c>
      <c r="N222" s="321" t="s">
        <v>19</v>
      </c>
      <c r="O222" s="321" t="s">
        <v>103</v>
      </c>
      <c r="P222" s="321"/>
      <c r="Q222" s="321"/>
      <c r="R222" s="321"/>
    </row>
    <row r="223" spans="1:18" ht="56.25">
      <c r="A223" s="359">
        <v>221</v>
      </c>
      <c r="B223" s="421" t="s">
        <v>133</v>
      </c>
      <c r="C223" s="321" t="s">
        <v>332</v>
      </c>
      <c r="D223" s="361" t="s">
        <v>490</v>
      </c>
      <c r="E223" s="321">
        <v>27.3</v>
      </c>
      <c r="F223" s="321">
        <v>1960</v>
      </c>
      <c r="G223" s="321">
        <v>6844.2</v>
      </c>
      <c r="H223" s="321">
        <v>6844.2</v>
      </c>
      <c r="I223" s="321"/>
      <c r="J223" s="321" t="s">
        <v>63</v>
      </c>
      <c r="K223" s="321" t="s">
        <v>397</v>
      </c>
      <c r="L223" s="362" t="s">
        <v>350</v>
      </c>
      <c r="M223" s="321" t="s">
        <v>397</v>
      </c>
      <c r="N223" s="321" t="s">
        <v>19</v>
      </c>
      <c r="O223" s="321" t="s">
        <v>103</v>
      </c>
      <c r="P223" s="321"/>
      <c r="Q223" s="321"/>
      <c r="R223" s="321"/>
    </row>
    <row r="224" spans="1:18" ht="56.25">
      <c r="A224" s="359">
        <v>222</v>
      </c>
      <c r="B224" s="421" t="s">
        <v>133</v>
      </c>
      <c r="C224" s="321" t="s">
        <v>2720</v>
      </c>
      <c r="D224" s="358" t="s">
        <v>2719</v>
      </c>
      <c r="E224" s="321">
        <v>28.4</v>
      </c>
      <c r="F224" s="321">
        <v>1959</v>
      </c>
      <c r="G224" s="321">
        <v>9431.4500000000007</v>
      </c>
      <c r="H224" s="321">
        <v>9431.4500000000007</v>
      </c>
      <c r="I224" s="321"/>
      <c r="J224" s="321" t="s">
        <v>63</v>
      </c>
      <c r="K224" s="321" t="s">
        <v>397</v>
      </c>
      <c r="L224" s="362" t="s">
        <v>350</v>
      </c>
      <c r="M224" s="321" t="s">
        <v>397</v>
      </c>
      <c r="N224" s="321" t="s">
        <v>19</v>
      </c>
      <c r="O224" s="321" t="s">
        <v>103</v>
      </c>
      <c r="P224" s="321"/>
      <c r="Q224" s="321"/>
      <c r="R224" s="321"/>
    </row>
    <row r="225" spans="1:18" ht="56.25">
      <c r="A225" s="359">
        <v>223</v>
      </c>
      <c r="B225" s="421" t="s">
        <v>133</v>
      </c>
      <c r="C225" s="321" t="s">
        <v>334</v>
      </c>
      <c r="D225" s="361" t="s">
        <v>490</v>
      </c>
      <c r="E225" s="321">
        <v>54.1</v>
      </c>
      <c r="F225" s="321">
        <v>1983</v>
      </c>
      <c r="G225" s="321">
        <v>113655.2</v>
      </c>
      <c r="H225" s="323">
        <v>64903.77</v>
      </c>
      <c r="I225" s="321"/>
      <c r="J225" s="321" t="s">
        <v>63</v>
      </c>
      <c r="K225" s="321" t="s">
        <v>397</v>
      </c>
      <c r="L225" s="362" t="s">
        <v>350</v>
      </c>
      <c r="M225" s="321" t="s">
        <v>397</v>
      </c>
      <c r="N225" s="321" t="s">
        <v>19</v>
      </c>
      <c r="O225" s="71" t="s">
        <v>103</v>
      </c>
      <c r="P225" s="361" t="s">
        <v>661</v>
      </c>
      <c r="Q225" s="321"/>
      <c r="R225" s="321"/>
    </row>
    <row r="226" spans="1:18" ht="56.25">
      <c r="A226" s="359">
        <v>224</v>
      </c>
      <c r="B226" s="421" t="s">
        <v>133</v>
      </c>
      <c r="C226" s="321" t="s">
        <v>335</v>
      </c>
      <c r="D226" s="361" t="s">
        <v>490</v>
      </c>
      <c r="E226" s="321">
        <v>46.6</v>
      </c>
      <c r="F226" s="321">
        <v>1981</v>
      </c>
      <c r="G226" s="321">
        <v>123962.07</v>
      </c>
      <c r="H226" s="323">
        <v>68452.87</v>
      </c>
      <c r="I226" s="321"/>
      <c r="J226" s="321" t="s">
        <v>63</v>
      </c>
      <c r="K226" s="321" t="s">
        <v>397</v>
      </c>
      <c r="L226" s="362" t="s">
        <v>350</v>
      </c>
      <c r="M226" s="321" t="s">
        <v>397</v>
      </c>
      <c r="N226" s="321" t="s">
        <v>19</v>
      </c>
      <c r="O226" s="321" t="s">
        <v>103</v>
      </c>
      <c r="P226" s="321"/>
      <c r="Q226" s="321"/>
      <c r="R226" s="321"/>
    </row>
    <row r="227" spans="1:18" ht="101.25">
      <c r="A227" s="359">
        <v>225</v>
      </c>
      <c r="B227" s="421" t="s">
        <v>133</v>
      </c>
      <c r="C227" s="321" t="s">
        <v>336</v>
      </c>
      <c r="D227" s="355" t="s">
        <v>2671</v>
      </c>
      <c r="E227" s="321">
        <v>47.2</v>
      </c>
      <c r="F227" s="321">
        <v>1973</v>
      </c>
      <c r="G227" s="321">
        <v>39239.379999999997</v>
      </c>
      <c r="H227" s="321">
        <v>39239.379999999997</v>
      </c>
      <c r="I227" s="375">
        <v>602547.18000000005</v>
      </c>
      <c r="J227" s="321" t="s">
        <v>63</v>
      </c>
      <c r="K227" s="321" t="s">
        <v>397</v>
      </c>
      <c r="L227" s="324" t="s">
        <v>2328</v>
      </c>
      <c r="M227" s="321" t="s">
        <v>397</v>
      </c>
      <c r="N227" s="321" t="s">
        <v>19</v>
      </c>
      <c r="O227" s="321" t="s">
        <v>103</v>
      </c>
      <c r="P227" s="321"/>
      <c r="Q227" s="321"/>
      <c r="R227" s="321"/>
    </row>
    <row r="228" spans="1:18" ht="56.25">
      <c r="A228" s="359">
        <v>226</v>
      </c>
      <c r="B228" s="421" t="s">
        <v>133</v>
      </c>
      <c r="C228" s="321" t="s">
        <v>339</v>
      </c>
      <c r="D228" s="355" t="s">
        <v>2672</v>
      </c>
      <c r="E228" s="321">
        <v>112.6</v>
      </c>
      <c r="F228" s="321">
        <v>1955</v>
      </c>
      <c r="G228" s="321">
        <v>300965.5</v>
      </c>
      <c r="H228" s="323">
        <v>31874.12</v>
      </c>
      <c r="I228" s="375">
        <v>1447948.17</v>
      </c>
      <c r="J228" s="321" t="s">
        <v>63</v>
      </c>
      <c r="K228" s="321" t="s">
        <v>397</v>
      </c>
      <c r="L228" s="362" t="s">
        <v>350</v>
      </c>
      <c r="M228" s="321" t="s">
        <v>397</v>
      </c>
      <c r="N228" s="321" t="s">
        <v>19</v>
      </c>
      <c r="O228" s="321" t="s">
        <v>103</v>
      </c>
      <c r="P228" s="321"/>
      <c r="Q228" s="321"/>
      <c r="R228" s="321"/>
    </row>
    <row r="229" spans="1:18" ht="51">
      <c r="A229" s="359">
        <v>227</v>
      </c>
      <c r="B229" s="420" t="s">
        <v>133</v>
      </c>
      <c r="C229" s="321" t="s">
        <v>385</v>
      </c>
      <c r="D229" s="378" t="s">
        <v>458</v>
      </c>
      <c r="E229" s="321">
        <v>28.5</v>
      </c>
      <c r="F229" s="321">
        <v>1972</v>
      </c>
      <c r="G229" s="321">
        <v>341620</v>
      </c>
      <c r="H229" s="321">
        <v>341620</v>
      </c>
      <c r="I229" s="375">
        <v>440858.48</v>
      </c>
      <c r="J229" s="321" t="s">
        <v>547</v>
      </c>
      <c r="K229" s="321" t="s">
        <v>397</v>
      </c>
      <c r="L229" s="370" t="s">
        <v>1467</v>
      </c>
      <c r="M229" s="321" t="s">
        <v>397</v>
      </c>
      <c r="N229" s="321" t="s">
        <v>19</v>
      </c>
      <c r="O229" s="321" t="s">
        <v>103</v>
      </c>
      <c r="P229" s="361" t="s">
        <v>660</v>
      </c>
      <c r="Q229" s="321"/>
      <c r="R229" s="321"/>
    </row>
    <row r="230" spans="1:18" ht="78.75">
      <c r="A230" s="359">
        <v>228</v>
      </c>
      <c r="B230" s="420" t="s">
        <v>1645</v>
      </c>
      <c r="C230" s="321" t="s">
        <v>1646</v>
      </c>
      <c r="D230" s="378" t="s">
        <v>1647</v>
      </c>
      <c r="E230" s="321">
        <v>1344.3</v>
      </c>
      <c r="F230" s="321">
        <v>1972</v>
      </c>
      <c r="G230" s="321">
        <v>9473365.5800000001</v>
      </c>
      <c r="H230" s="321"/>
      <c r="I230" s="194">
        <v>15982167.609999999</v>
      </c>
      <c r="J230" s="321" t="s">
        <v>1649</v>
      </c>
      <c r="K230" s="321"/>
      <c r="L230" s="370" t="s">
        <v>1648</v>
      </c>
      <c r="M230" s="321"/>
      <c r="N230" s="321" t="s">
        <v>19</v>
      </c>
      <c r="O230" s="321" t="s">
        <v>103</v>
      </c>
      <c r="P230" s="361"/>
      <c r="Q230" s="321"/>
      <c r="R230" s="321"/>
    </row>
    <row r="231" spans="1:18" ht="51.75">
      <c r="A231" s="359">
        <v>229</v>
      </c>
      <c r="B231" s="419" t="s">
        <v>133</v>
      </c>
      <c r="C231" s="321" t="s">
        <v>399</v>
      </c>
      <c r="D231" s="355" t="s">
        <v>2673</v>
      </c>
      <c r="E231" s="321">
        <v>34.1</v>
      </c>
      <c r="F231" s="321">
        <v>1974</v>
      </c>
      <c r="G231" s="321">
        <v>113603.84</v>
      </c>
      <c r="H231" s="323">
        <v>36039.5</v>
      </c>
      <c r="I231" s="375">
        <v>508198.78</v>
      </c>
      <c r="J231" s="321" t="s">
        <v>63</v>
      </c>
      <c r="K231" s="321" t="s">
        <v>397</v>
      </c>
      <c r="L231" s="329" t="s">
        <v>2136</v>
      </c>
      <c r="M231" s="321" t="s">
        <v>397</v>
      </c>
      <c r="N231" s="321" t="s">
        <v>19</v>
      </c>
      <c r="O231" s="321" t="s">
        <v>103</v>
      </c>
      <c r="P231" s="321"/>
      <c r="Q231" s="321"/>
      <c r="R231" s="321"/>
    </row>
    <row r="232" spans="1:18" ht="51.75">
      <c r="A232" s="359">
        <v>230</v>
      </c>
      <c r="B232" s="419" t="s">
        <v>133</v>
      </c>
      <c r="C232" s="321" t="s">
        <v>388</v>
      </c>
      <c r="D232" s="355" t="s">
        <v>2674</v>
      </c>
      <c r="E232" s="321">
        <v>20.2</v>
      </c>
      <c r="F232" s="321">
        <v>1974</v>
      </c>
      <c r="G232" s="321">
        <v>144964.9</v>
      </c>
      <c r="H232" s="323">
        <v>45988.34</v>
      </c>
      <c r="I232" s="375">
        <v>301044.44</v>
      </c>
      <c r="J232" s="321" t="s">
        <v>63</v>
      </c>
      <c r="K232" s="321" t="s">
        <v>397</v>
      </c>
      <c r="L232" s="329" t="s">
        <v>2134</v>
      </c>
      <c r="M232" s="321" t="s">
        <v>397</v>
      </c>
      <c r="N232" s="321" t="s">
        <v>19</v>
      </c>
      <c r="O232" s="321" t="s">
        <v>103</v>
      </c>
      <c r="P232" s="321"/>
      <c r="Q232" s="321"/>
      <c r="R232" s="321"/>
    </row>
    <row r="233" spans="1:18" ht="51.75">
      <c r="A233" s="359">
        <v>231</v>
      </c>
      <c r="B233" s="419" t="s">
        <v>133</v>
      </c>
      <c r="C233" s="321" t="s">
        <v>389</v>
      </c>
      <c r="D233" s="355" t="s">
        <v>2675</v>
      </c>
      <c r="E233" s="321">
        <v>35.1</v>
      </c>
      <c r="F233" s="321">
        <v>1974</v>
      </c>
      <c r="G233" s="321">
        <v>114563.87</v>
      </c>
      <c r="H233" s="323">
        <v>36344.01</v>
      </c>
      <c r="I233" s="375">
        <v>523101.97</v>
      </c>
      <c r="J233" s="321" t="s">
        <v>63</v>
      </c>
      <c r="K233" s="321" t="s">
        <v>397</v>
      </c>
      <c r="L233" s="329" t="s">
        <v>2135</v>
      </c>
      <c r="M233" s="321" t="s">
        <v>397</v>
      </c>
      <c r="N233" s="321" t="s">
        <v>19</v>
      </c>
      <c r="O233" s="321" t="s">
        <v>103</v>
      </c>
      <c r="P233" s="321"/>
      <c r="Q233" s="321"/>
      <c r="R233" s="321"/>
    </row>
    <row r="234" spans="1:18" ht="56.25">
      <c r="A234" s="359">
        <v>232</v>
      </c>
      <c r="B234" s="419" t="s">
        <v>133</v>
      </c>
      <c r="C234" s="321" t="s">
        <v>390</v>
      </c>
      <c r="D234" s="355" t="s">
        <v>490</v>
      </c>
      <c r="E234" s="321">
        <v>34.9</v>
      </c>
      <c r="F234" s="321">
        <v>1974</v>
      </c>
      <c r="G234" s="321">
        <v>111683.77</v>
      </c>
      <c r="H234" s="323">
        <v>35430.300000000003</v>
      </c>
      <c r="I234" s="321"/>
      <c r="J234" s="321" t="s">
        <v>63</v>
      </c>
      <c r="K234" s="321" t="s">
        <v>397</v>
      </c>
      <c r="L234" s="362" t="s">
        <v>350</v>
      </c>
      <c r="M234" s="321" t="s">
        <v>397</v>
      </c>
      <c r="N234" s="321" t="s">
        <v>19</v>
      </c>
      <c r="O234" s="321" t="s">
        <v>103</v>
      </c>
      <c r="P234" s="321"/>
      <c r="Q234" s="321"/>
      <c r="R234" s="321"/>
    </row>
    <row r="235" spans="1:18" ht="45">
      <c r="A235" s="359">
        <v>233</v>
      </c>
      <c r="B235" s="419" t="s">
        <v>133</v>
      </c>
      <c r="C235" s="321" t="s">
        <v>391</v>
      </c>
      <c r="D235" s="355" t="s">
        <v>2676</v>
      </c>
      <c r="E235" s="321">
        <v>34.9</v>
      </c>
      <c r="F235" s="321">
        <v>1974</v>
      </c>
      <c r="G235" s="321">
        <v>112323.79</v>
      </c>
      <c r="H235" s="323">
        <v>34961.339999999997</v>
      </c>
      <c r="I235" s="375">
        <v>520121.33</v>
      </c>
      <c r="J235" s="321" t="s">
        <v>63</v>
      </c>
      <c r="K235" s="321" t="s">
        <v>397</v>
      </c>
      <c r="L235" s="324" t="s">
        <v>2165</v>
      </c>
      <c r="M235" s="321" t="s">
        <v>397</v>
      </c>
      <c r="N235" s="321" t="s">
        <v>19</v>
      </c>
      <c r="O235" s="321" t="s">
        <v>103</v>
      </c>
      <c r="P235" s="321"/>
      <c r="Q235" s="321"/>
      <c r="R235" s="321"/>
    </row>
    <row r="236" spans="1:18" ht="51">
      <c r="A236" s="359">
        <v>234</v>
      </c>
      <c r="B236" s="419" t="s">
        <v>133</v>
      </c>
      <c r="C236" s="321" t="s">
        <v>392</v>
      </c>
      <c r="D236" s="355" t="s">
        <v>2677</v>
      </c>
      <c r="E236" s="321">
        <v>35.799999999999997</v>
      </c>
      <c r="F236" s="321">
        <v>1974</v>
      </c>
      <c r="G236" s="321">
        <v>45121.53</v>
      </c>
      <c r="H236" s="323">
        <v>14044.35</v>
      </c>
      <c r="I236" s="375">
        <v>533534.19999999995</v>
      </c>
      <c r="J236" s="321" t="s">
        <v>63</v>
      </c>
      <c r="K236" s="321" t="s">
        <v>397</v>
      </c>
      <c r="L236" s="109" t="s">
        <v>2176</v>
      </c>
      <c r="M236" s="321" t="s">
        <v>397</v>
      </c>
      <c r="N236" s="321" t="s">
        <v>19</v>
      </c>
      <c r="O236" s="321" t="s">
        <v>103</v>
      </c>
      <c r="P236" s="321"/>
      <c r="Q236" s="321"/>
      <c r="R236" s="321"/>
    </row>
    <row r="237" spans="1:18" ht="127.5">
      <c r="A237" s="359">
        <v>235</v>
      </c>
      <c r="B237" s="421" t="s">
        <v>341</v>
      </c>
      <c r="C237" s="321" t="s">
        <v>1219</v>
      </c>
      <c r="D237" s="355" t="s">
        <v>490</v>
      </c>
      <c r="E237" s="321">
        <v>33.5</v>
      </c>
      <c r="F237" s="321">
        <v>1994</v>
      </c>
      <c r="G237" s="321">
        <v>26233.64</v>
      </c>
      <c r="H237" s="323">
        <v>7429.01</v>
      </c>
      <c r="I237" s="321"/>
      <c r="J237" s="321" t="s">
        <v>63</v>
      </c>
      <c r="K237" s="321" t="s">
        <v>397</v>
      </c>
      <c r="L237" s="362" t="s">
        <v>350</v>
      </c>
      <c r="M237" s="321" t="s">
        <v>397</v>
      </c>
      <c r="N237" s="321" t="s">
        <v>19</v>
      </c>
      <c r="O237" s="321" t="s">
        <v>103</v>
      </c>
      <c r="P237" s="321" t="s">
        <v>1174</v>
      </c>
      <c r="Q237" s="321" t="s">
        <v>1175</v>
      </c>
      <c r="R237" s="321"/>
    </row>
    <row r="238" spans="1:18" ht="140.25">
      <c r="A238" s="359">
        <v>236</v>
      </c>
      <c r="B238" s="421" t="s">
        <v>341</v>
      </c>
      <c r="C238" s="321" t="s">
        <v>1218</v>
      </c>
      <c r="D238" s="355" t="s">
        <v>490</v>
      </c>
      <c r="E238" s="321">
        <v>29.1</v>
      </c>
      <c r="F238" s="321">
        <v>1994</v>
      </c>
      <c r="G238" s="321">
        <v>22766.639999999999</v>
      </c>
      <c r="H238" s="323">
        <v>6431.8</v>
      </c>
      <c r="I238" s="321"/>
      <c r="J238" s="321" t="s">
        <v>63</v>
      </c>
      <c r="K238" s="321" t="s">
        <v>397</v>
      </c>
      <c r="L238" s="362" t="s">
        <v>350</v>
      </c>
      <c r="M238" s="321" t="s">
        <v>397</v>
      </c>
      <c r="N238" s="321" t="s">
        <v>19</v>
      </c>
      <c r="O238" s="321" t="s">
        <v>103</v>
      </c>
      <c r="P238" s="361" t="s">
        <v>661</v>
      </c>
      <c r="Q238" s="321" t="s">
        <v>1177</v>
      </c>
      <c r="R238" s="321"/>
    </row>
    <row r="239" spans="1:18" ht="140.25">
      <c r="A239" s="359">
        <v>237</v>
      </c>
      <c r="B239" s="421" t="s">
        <v>341</v>
      </c>
      <c r="C239" s="321" t="s">
        <v>1217</v>
      </c>
      <c r="D239" s="355" t="s">
        <v>490</v>
      </c>
      <c r="E239" s="321">
        <v>15.3</v>
      </c>
      <c r="F239" s="321">
        <v>1994</v>
      </c>
      <c r="G239" s="321">
        <v>11961.15</v>
      </c>
      <c r="H239" s="321">
        <v>11961.15</v>
      </c>
      <c r="I239" s="321"/>
      <c r="J239" s="321" t="s">
        <v>63</v>
      </c>
      <c r="K239" s="321" t="s">
        <v>397</v>
      </c>
      <c r="L239" s="362" t="s">
        <v>350</v>
      </c>
      <c r="M239" s="321" t="s">
        <v>397</v>
      </c>
      <c r="N239" s="321" t="s">
        <v>19</v>
      </c>
      <c r="O239" s="321" t="s">
        <v>103</v>
      </c>
      <c r="P239" s="321" t="s">
        <v>1177</v>
      </c>
      <c r="Q239" s="321" t="s">
        <v>1175</v>
      </c>
      <c r="R239" s="321"/>
    </row>
    <row r="240" spans="1:18" ht="140.25">
      <c r="A240" s="359">
        <v>238</v>
      </c>
      <c r="B240" s="421" t="s">
        <v>341</v>
      </c>
      <c r="C240" s="321" t="s">
        <v>1216</v>
      </c>
      <c r="D240" s="355" t="s">
        <v>490</v>
      </c>
      <c r="E240" s="321">
        <v>43.1</v>
      </c>
      <c r="F240" s="321">
        <v>1994</v>
      </c>
      <c r="G240" s="321">
        <v>33745.47</v>
      </c>
      <c r="H240" s="323">
        <v>9552.0400000000009</v>
      </c>
      <c r="I240" s="321"/>
      <c r="J240" s="321" t="s">
        <v>63</v>
      </c>
      <c r="K240" s="321" t="s">
        <v>397</v>
      </c>
      <c r="L240" s="362" t="s">
        <v>350</v>
      </c>
      <c r="M240" s="321" t="s">
        <v>397</v>
      </c>
      <c r="N240" s="321" t="s">
        <v>19</v>
      </c>
      <c r="O240" s="321" t="s">
        <v>103</v>
      </c>
      <c r="P240" s="361" t="s">
        <v>661</v>
      </c>
      <c r="Q240" s="321" t="s">
        <v>1177</v>
      </c>
      <c r="R240" s="321"/>
    </row>
    <row r="241" spans="1:18" ht="127.5">
      <c r="A241" s="359">
        <v>239</v>
      </c>
      <c r="B241" s="421" t="s">
        <v>133</v>
      </c>
      <c r="C241" s="321" t="s">
        <v>1405</v>
      </c>
      <c r="D241" s="355" t="s">
        <v>2678</v>
      </c>
      <c r="E241" s="321">
        <v>58.9</v>
      </c>
      <c r="F241" s="321">
        <v>1968</v>
      </c>
      <c r="G241" s="321">
        <v>25764.47</v>
      </c>
      <c r="H241" s="323">
        <v>9879.77</v>
      </c>
      <c r="I241" s="375">
        <v>954406.77</v>
      </c>
      <c r="J241" s="321" t="s">
        <v>63</v>
      </c>
      <c r="K241" s="321" t="s">
        <v>397</v>
      </c>
      <c r="L241" s="324" t="s">
        <v>2325</v>
      </c>
      <c r="M241" s="321" t="s">
        <v>397</v>
      </c>
      <c r="N241" s="321" t="s">
        <v>19</v>
      </c>
      <c r="O241" s="71" t="s">
        <v>103</v>
      </c>
      <c r="P241" s="363" t="s">
        <v>661</v>
      </c>
      <c r="Q241" s="321" t="s">
        <v>1174</v>
      </c>
      <c r="R241" s="321"/>
    </row>
    <row r="242" spans="1:18" ht="127.5">
      <c r="A242" s="359">
        <v>240</v>
      </c>
      <c r="B242" s="421" t="s">
        <v>133</v>
      </c>
      <c r="C242" s="321" t="s">
        <v>1406</v>
      </c>
      <c r="D242" s="355" t="s">
        <v>2679</v>
      </c>
      <c r="E242" s="321">
        <v>31.6</v>
      </c>
      <c r="F242" s="321">
        <v>1968</v>
      </c>
      <c r="G242" s="321">
        <v>12470</v>
      </c>
      <c r="H242" s="321">
        <v>12470</v>
      </c>
      <c r="I242" s="375">
        <v>512041.66</v>
      </c>
      <c r="J242" s="321" t="s">
        <v>63</v>
      </c>
      <c r="K242" s="321" t="s">
        <v>397</v>
      </c>
      <c r="L242" s="324" t="s">
        <v>2331</v>
      </c>
      <c r="M242" s="321" t="s">
        <v>397</v>
      </c>
      <c r="N242" s="321" t="s">
        <v>19</v>
      </c>
      <c r="O242" s="321" t="s">
        <v>103</v>
      </c>
      <c r="P242" s="321" t="s">
        <v>1174</v>
      </c>
      <c r="Q242" s="321" t="s">
        <v>1175</v>
      </c>
      <c r="R242" s="321"/>
    </row>
    <row r="243" spans="1:18" ht="127.5">
      <c r="A243" s="359">
        <v>241</v>
      </c>
      <c r="B243" s="421" t="s">
        <v>133</v>
      </c>
      <c r="C243" s="321" t="s">
        <v>1411</v>
      </c>
      <c r="D243" s="355" t="s">
        <v>2680</v>
      </c>
      <c r="E243" s="321">
        <v>31</v>
      </c>
      <c r="F243" s="321">
        <v>1968</v>
      </c>
      <c r="G243" s="321">
        <v>12538.71</v>
      </c>
      <c r="H243" s="321">
        <v>12538.71</v>
      </c>
      <c r="I243" s="375">
        <v>502319.35</v>
      </c>
      <c r="J243" s="321" t="s">
        <v>63</v>
      </c>
      <c r="K243" s="321" t="s">
        <v>397</v>
      </c>
      <c r="L243" s="324" t="s">
        <v>2327</v>
      </c>
      <c r="M243" s="321" t="s">
        <v>397</v>
      </c>
      <c r="N243" s="321" t="s">
        <v>19</v>
      </c>
      <c r="O243" s="321" t="s">
        <v>103</v>
      </c>
      <c r="P243" s="321" t="s">
        <v>1174</v>
      </c>
      <c r="Q243" s="321" t="s">
        <v>1175</v>
      </c>
      <c r="R243" s="321"/>
    </row>
    <row r="244" spans="1:18" ht="127.5">
      <c r="A244" s="359">
        <v>242</v>
      </c>
      <c r="B244" s="421" t="s">
        <v>133</v>
      </c>
      <c r="C244" s="321" t="s">
        <v>1410</v>
      </c>
      <c r="D244" s="355" t="s">
        <v>2681</v>
      </c>
      <c r="E244" s="321">
        <v>30.9</v>
      </c>
      <c r="F244" s="321">
        <v>1968</v>
      </c>
      <c r="G244" s="321">
        <v>12504.36</v>
      </c>
      <c r="H244" s="321">
        <v>12504.36</v>
      </c>
      <c r="I244" s="378">
        <v>500698.96</v>
      </c>
      <c r="J244" s="321" t="s">
        <v>63</v>
      </c>
      <c r="K244" s="321" t="s">
        <v>397</v>
      </c>
      <c r="L244" s="324" t="s">
        <v>2330</v>
      </c>
      <c r="M244" s="321" t="s">
        <v>397</v>
      </c>
      <c r="N244" s="321" t="s">
        <v>19</v>
      </c>
      <c r="O244" s="321" t="s">
        <v>103</v>
      </c>
      <c r="P244" s="321" t="s">
        <v>1174</v>
      </c>
      <c r="Q244" s="321" t="s">
        <v>1175</v>
      </c>
      <c r="R244" s="321"/>
    </row>
    <row r="245" spans="1:18" ht="127.5">
      <c r="A245" s="359">
        <v>243</v>
      </c>
      <c r="B245" s="421" t="s">
        <v>133</v>
      </c>
      <c r="C245" s="321" t="s">
        <v>1409</v>
      </c>
      <c r="D245" s="355" t="s">
        <v>2682</v>
      </c>
      <c r="E245" s="321">
        <v>17.399999999999999</v>
      </c>
      <c r="F245" s="321">
        <v>1968</v>
      </c>
      <c r="G245" s="321">
        <v>7042.29</v>
      </c>
      <c r="H245" s="321">
        <v>7042.29</v>
      </c>
      <c r="I245" s="375">
        <v>281946.99</v>
      </c>
      <c r="J245" s="321" t="s">
        <v>63</v>
      </c>
      <c r="K245" s="321" t="s">
        <v>397</v>
      </c>
      <c r="L245" s="324" t="s">
        <v>2329</v>
      </c>
      <c r="M245" s="321" t="s">
        <v>397</v>
      </c>
      <c r="N245" s="321" t="s">
        <v>19</v>
      </c>
      <c r="O245" s="321" t="s">
        <v>103</v>
      </c>
      <c r="P245" s="321" t="s">
        <v>1174</v>
      </c>
      <c r="Q245" s="321" t="s">
        <v>1175</v>
      </c>
      <c r="R245" s="321"/>
    </row>
    <row r="246" spans="1:18" ht="127.5">
      <c r="A246" s="359">
        <v>244</v>
      </c>
      <c r="B246" s="421" t="s">
        <v>133</v>
      </c>
      <c r="C246" s="321" t="s">
        <v>1407</v>
      </c>
      <c r="D246" s="355" t="s">
        <v>2683</v>
      </c>
      <c r="E246" s="321">
        <v>29</v>
      </c>
      <c r="F246" s="321">
        <v>1968</v>
      </c>
      <c r="G246" s="321">
        <v>11714.25</v>
      </c>
      <c r="H246" s="321">
        <v>11714.25</v>
      </c>
      <c r="I246" s="375">
        <v>469911.65</v>
      </c>
      <c r="J246" s="321" t="s">
        <v>63</v>
      </c>
      <c r="K246" s="321" t="s">
        <v>397</v>
      </c>
      <c r="L246" s="324" t="s">
        <v>2324</v>
      </c>
      <c r="M246" s="321" t="s">
        <v>397</v>
      </c>
      <c r="N246" s="321" t="s">
        <v>19</v>
      </c>
      <c r="O246" s="321" t="s">
        <v>103</v>
      </c>
      <c r="P246" s="321" t="s">
        <v>1174</v>
      </c>
      <c r="Q246" s="321" t="s">
        <v>1175</v>
      </c>
      <c r="R246" s="321"/>
    </row>
    <row r="247" spans="1:18" ht="101.25">
      <c r="A247" s="359">
        <v>245</v>
      </c>
      <c r="B247" s="421" t="s">
        <v>133</v>
      </c>
      <c r="C247" s="321" t="s">
        <v>1408</v>
      </c>
      <c r="D247" s="355" t="s">
        <v>2684</v>
      </c>
      <c r="E247" s="321">
        <v>23.3</v>
      </c>
      <c r="F247" s="321">
        <v>1968</v>
      </c>
      <c r="G247" s="321">
        <v>9412.6200000000008</v>
      </c>
      <c r="H247" s="321">
        <v>9412.6200000000008</v>
      </c>
      <c r="I247" s="375">
        <v>377549.71</v>
      </c>
      <c r="J247" s="321" t="s">
        <v>63</v>
      </c>
      <c r="K247" s="321" t="s">
        <v>397</v>
      </c>
      <c r="L247" s="324" t="s">
        <v>2326</v>
      </c>
      <c r="M247" s="321" t="s">
        <v>397</v>
      </c>
      <c r="N247" s="321" t="s">
        <v>19</v>
      </c>
      <c r="O247" s="321" t="s">
        <v>103</v>
      </c>
      <c r="P247" s="321"/>
      <c r="Q247" s="321"/>
      <c r="R247" s="321"/>
    </row>
    <row r="248" spans="1:18" ht="56.25">
      <c r="A248" s="359">
        <v>246</v>
      </c>
      <c r="B248" s="421" t="s">
        <v>133</v>
      </c>
      <c r="C248" s="321" t="s">
        <v>393</v>
      </c>
      <c r="D248" s="355" t="s">
        <v>490</v>
      </c>
      <c r="E248" s="321">
        <v>30.5</v>
      </c>
      <c r="F248" s="321">
        <v>1972</v>
      </c>
      <c r="G248" s="321">
        <v>153205.23000000001</v>
      </c>
      <c r="H248" s="323">
        <v>11486.49</v>
      </c>
      <c r="I248" s="378">
        <v>452733.46</v>
      </c>
      <c r="J248" s="321" t="s">
        <v>63</v>
      </c>
      <c r="K248" s="321" t="s">
        <v>397</v>
      </c>
      <c r="L248" s="362" t="s">
        <v>350</v>
      </c>
      <c r="M248" s="321" t="s">
        <v>397</v>
      </c>
      <c r="N248" s="321" t="s">
        <v>19</v>
      </c>
      <c r="O248" s="321" t="s">
        <v>103</v>
      </c>
      <c r="P248" s="361" t="s">
        <v>661</v>
      </c>
      <c r="Q248" s="321"/>
      <c r="R248" s="321"/>
    </row>
    <row r="249" spans="1:18" ht="56.25">
      <c r="A249" s="359">
        <v>247</v>
      </c>
      <c r="B249" s="421" t="s">
        <v>133</v>
      </c>
      <c r="C249" s="321" t="s">
        <v>401</v>
      </c>
      <c r="D249" s="355" t="s">
        <v>490</v>
      </c>
      <c r="E249" s="321">
        <v>32.200000000000003</v>
      </c>
      <c r="F249" s="321">
        <v>1972</v>
      </c>
      <c r="G249" s="321">
        <v>168276.33</v>
      </c>
      <c r="H249" s="323">
        <v>9959.6200000000008</v>
      </c>
      <c r="I249" s="375">
        <v>477967.78</v>
      </c>
      <c r="J249" s="321" t="s">
        <v>63</v>
      </c>
      <c r="K249" s="321" t="s">
        <v>397</v>
      </c>
      <c r="L249" s="362" t="s">
        <v>350</v>
      </c>
      <c r="M249" s="321" t="s">
        <v>397</v>
      </c>
      <c r="N249" s="321" t="s">
        <v>19</v>
      </c>
      <c r="O249" s="321" t="s">
        <v>103</v>
      </c>
      <c r="P249" s="321"/>
      <c r="Q249" s="321"/>
      <c r="R249" s="321"/>
    </row>
    <row r="250" spans="1:18" ht="56.25">
      <c r="A250" s="359">
        <v>248</v>
      </c>
      <c r="B250" s="421" t="s">
        <v>133</v>
      </c>
      <c r="C250" s="321" t="s">
        <v>402</v>
      </c>
      <c r="D250" s="355" t="s">
        <v>490</v>
      </c>
      <c r="E250" s="321">
        <v>31.6</v>
      </c>
      <c r="F250" s="321">
        <v>1972</v>
      </c>
      <c r="G250" s="321">
        <v>167758.87</v>
      </c>
      <c r="H250" s="323">
        <v>9756.11</v>
      </c>
      <c r="I250" s="378">
        <v>469061.55</v>
      </c>
      <c r="J250" s="321" t="s">
        <v>63</v>
      </c>
      <c r="K250" s="321" t="s">
        <v>397</v>
      </c>
      <c r="L250" s="362" t="s">
        <v>350</v>
      </c>
      <c r="M250" s="321" t="s">
        <v>397</v>
      </c>
      <c r="N250" s="321" t="s">
        <v>19</v>
      </c>
      <c r="O250" s="321" t="s">
        <v>103</v>
      </c>
      <c r="P250" s="321"/>
      <c r="Q250" s="321"/>
      <c r="R250" s="321"/>
    </row>
    <row r="251" spans="1:18" ht="56.25">
      <c r="A251" s="359">
        <v>249</v>
      </c>
      <c r="B251" s="421" t="s">
        <v>133</v>
      </c>
      <c r="C251" s="321" t="s">
        <v>404</v>
      </c>
      <c r="D251" s="355" t="s">
        <v>490</v>
      </c>
      <c r="E251" s="321">
        <v>11.3</v>
      </c>
      <c r="F251" s="321">
        <v>1972</v>
      </c>
      <c r="G251" s="321">
        <v>84434.1</v>
      </c>
      <c r="H251" s="323">
        <v>9714.51</v>
      </c>
      <c r="I251" s="321">
        <v>230077.66</v>
      </c>
      <c r="J251" s="321" t="s">
        <v>63</v>
      </c>
      <c r="K251" s="321" t="s">
        <v>397</v>
      </c>
      <c r="L251" s="362" t="s">
        <v>350</v>
      </c>
      <c r="M251" s="321" t="s">
        <v>397</v>
      </c>
      <c r="N251" s="321" t="s">
        <v>19</v>
      </c>
      <c r="O251" s="321" t="s">
        <v>103</v>
      </c>
      <c r="P251" s="321"/>
      <c r="Q251" s="321"/>
      <c r="R251" s="321"/>
    </row>
    <row r="252" spans="1:18" ht="112.5">
      <c r="A252" s="359">
        <v>250</v>
      </c>
      <c r="B252" s="421" t="s">
        <v>133</v>
      </c>
      <c r="C252" s="321" t="s">
        <v>700</v>
      </c>
      <c r="D252" s="71" t="s">
        <v>2685</v>
      </c>
      <c r="E252" s="321">
        <v>30.7</v>
      </c>
      <c r="F252" s="321">
        <v>1972</v>
      </c>
      <c r="G252" s="321">
        <v>626482</v>
      </c>
      <c r="H252" s="323"/>
      <c r="I252" s="321">
        <v>70337.08</v>
      </c>
      <c r="J252" s="321" t="s">
        <v>701</v>
      </c>
      <c r="K252" s="321"/>
      <c r="L252" s="324" t="s">
        <v>2126</v>
      </c>
      <c r="M252" s="321"/>
      <c r="N252" s="321" t="s">
        <v>19</v>
      </c>
      <c r="O252" s="321" t="s">
        <v>103</v>
      </c>
      <c r="P252" s="7"/>
      <c r="Q252" s="321"/>
      <c r="R252" s="321"/>
    </row>
    <row r="253" spans="1:18" ht="56.25">
      <c r="A253" s="359">
        <v>251</v>
      </c>
      <c r="B253" s="421" t="s">
        <v>133</v>
      </c>
      <c r="C253" s="321" t="s">
        <v>405</v>
      </c>
      <c r="D253" s="355" t="s">
        <v>490</v>
      </c>
      <c r="E253" s="321">
        <v>10.7</v>
      </c>
      <c r="F253" s="321">
        <v>1972</v>
      </c>
      <c r="G253" s="321">
        <v>151717.53</v>
      </c>
      <c r="H253" s="323">
        <v>9989.51</v>
      </c>
      <c r="I253" s="321">
        <v>230077.66</v>
      </c>
      <c r="J253" s="321" t="s">
        <v>63</v>
      </c>
      <c r="K253" s="321" t="s">
        <v>397</v>
      </c>
      <c r="L253" s="362" t="s">
        <v>350</v>
      </c>
      <c r="M253" s="321" t="s">
        <v>397</v>
      </c>
      <c r="N253" s="321" t="s">
        <v>19</v>
      </c>
      <c r="O253" s="321" t="s">
        <v>103</v>
      </c>
      <c r="P253" s="321"/>
      <c r="Q253" s="321"/>
      <c r="R253" s="321"/>
    </row>
    <row r="254" spans="1:18" ht="56.25">
      <c r="A254" s="359">
        <v>252</v>
      </c>
      <c r="B254" s="421" t="s">
        <v>133</v>
      </c>
      <c r="C254" s="321" t="s">
        <v>406</v>
      </c>
      <c r="D254" s="361" t="s">
        <v>490</v>
      </c>
      <c r="E254" s="321">
        <v>15.3</v>
      </c>
      <c r="F254" s="321">
        <v>1972</v>
      </c>
      <c r="G254" s="321">
        <v>155275.09</v>
      </c>
      <c r="H254" s="323">
        <v>13568.49</v>
      </c>
      <c r="I254" s="321"/>
      <c r="J254" s="321" t="s">
        <v>63</v>
      </c>
      <c r="K254" s="321" t="s">
        <v>397</v>
      </c>
      <c r="L254" s="362" t="s">
        <v>350</v>
      </c>
      <c r="M254" s="321" t="s">
        <v>397</v>
      </c>
      <c r="N254" s="321" t="s">
        <v>19</v>
      </c>
      <c r="O254" s="321" t="s">
        <v>103</v>
      </c>
      <c r="P254" s="321"/>
      <c r="Q254" s="321"/>
      <c r="R254" s="321"/>
    </row>
    <row r="255" spans="1:18" ht="127.5">
      <c r="A255" s="359">
        <v>253</v>
      </c>
      <c r="B255" s="421" t="s">
        <v>342</v>
      </c>
      <c r="C255" s="321" t="s">
        <v>1396</v>
      </c>
      <c r="D255" s="361" t="s">
        <v>490</v>
      </c>
      <c r="E255" s="321">
        <v>7.4</v>
      </c>
      <c r="F255" s="321">
        <v>1975</v>
      </c>
      <c r="G255" s="321">
        <v>34875.919999999998</v>
      </c>
      <c r="H255" s="323">
        <v>1961.17</v>
      </c>
      <c r="I255" s="321"/>
      <c r="J255" s="321" t="s">
        <v>63</v>
      </c>
      <c r="K255" s="321" t="s">
        <v>397</v>
      </c>
      <c r="L255" s="362" t="s">
        <v>350</v>
      </c>
      <c r="M255" s="321" t="s">
        <v>397</v>
      </c>
      <c r="N255" s="321" t="s">
        <v>19</v>
      </c>
      <c r="O255" s="321" t="s">
        <v>103</v>
      </c>
      <c r="P255" s="321" t="s">
        <v>1174</v>
      </c>
      <c r="Q255" s="321" t="s">
        <v>1175</v>
      </c>
      <c r="R255" s="321"/>
    </row>
    <row r="256" spans="1:18" ht="127.5">
      <c r="A256" s="359">
        <v>254</v>
      </c>
      <c r="B256" s="421" t="s">
        <v>342</v>
      </c>
      <c r="C256" s="321" t="s">
        <v>1397</v>
      </c>
      <c r="D256" s="361" t="s">
        <v>490</v>
      </c>
      <c r="E256" s="321">
        <v>13.9</v>
      </c>
      <c r="F256" s="321">
        <v>1975</v>
      </c>
      <c r="G256" s="321">
        <v>65510.17</v>
      </c>
      <c r="H256" s="323">
        <v>3683.66</v>
      </c>
      <c r="I256" s="375">
        <v>598810.09</v>
      </c>
      <c r="J256" s="321" t="s">
        <v>63</v>
      </c>
      <c r="K256" s="321" t="s">
        <v>397</v>
      </c>
      <c r="L256" s="362" t="s">
        <v>350</v>
      </c>
      <c r="M256" s="321" t="s">
        <v>397</v>
      </c>
      <c r="N256" s="321" t="s">
        <v>19</v>
      </c>
      <c r="O256" s="321" t="s">
        <v>103</v>
      </c>
      <c r="P256" s="321" t="s">
        <v>1174</v>
      </c>
      <c r="Q256" s="321" t="s">
        <v>1175</v>
      </c>
      <c r="R256" s="321"/>
    </row>
    <row r="257" spans="1:18" ht="140.25">
      <c r="A257" s="359">
        <v>255</v>
      </c>
      <c r="B257" s="421" t="s">
        <v>342</v>
      </c>
      <c r="C257" s="321" t="s">
        <v>1398</v>
      </c>
      <c r="D257" s="361" t="s">
        <v>490</v>
      </c>
      <c r="E257" s="321">
        <v>35.799999999999997</v>
      </c>
      <c r="F257" s="321">
        <v>1975</v>
      </c>
      <c r="G257" s="321">
        <v>168724.03</v>
      </c>
      <c r="H257" s="323">
        <v>9487.16</v>
      </c>
      <c r="I257" s="375">
        <v>540571.69999999995</v>
      </c>
      <c r="J257" s="321" t="s">
        <v>63</v>
      </c>
      <c r="K257" s="321" t="s">
        <v>397</v>
      </c>
      <c r="L257" s="362" t="s">
        <v>350</v>
      </c>
      <c r="M257" s="321" t="s">
        <v>397</v>
      </c>
      <c r="N257" s="321" t="s">
        <v>19</v>
      </c>
      <c r="O257" s="321" t="s">
        <v>103</v>
      </c>
      <c r="P257" s="361" t="s">
        <v>661</v>
      </c>
      <c r="Q257" s="321" t="s">
        <v>1177</v>
      </c>
      <c r="R257" s="321"/>
    </row>
    <row r="258" spans="1:18" ht="140.25">
      <c r="A258" s="359">
        <v>256</v>
      </c>
      <c r="B258" s="421" t="s">
        <v>342</v>
      </c>
      <c r="C258" s="321" t="s">
        <v>1399</v>
      </c>
      <c r="D258" s="361" t="s">
        <v>490</v>
      </c>
      <c r="E258" s="321">
        <v>40.1</v>
      </c>
      <c r="F258" s="321">
        <v>1975</v>
      </c>
      <c r="G258" s="321">
        <v>188989.77</v>
      </c>
      <c r="H258" s="323">
        <v>10626.68</v>
      </c>
      <c r="I258" s="375">
        <v>537585.12</v>
      </c>
      <c r="J258" s="321" t="s">
        <v>63</v>
      </c>
      <c r="K258" s="321" t="s">
        <v>397</v>
      </c>
      <c r="L258" s="362" t="s">
        <v>350</v>
      </c>
      <c r="M258" s="321" t="s">
        <v>397</v>
      </c>
      <c r="N258" s="321" t="s">
        <v>19</v>
      </c>
      <c r="O258" s="321" t="s">
        <v>103</v>
      </c>
      <c r="P258" s="361" t="s">
        <v>661</v>
      </c>
      <c r="Q258" s="321" t="s">
        <v>1177</v>
      </c>
      <c r="R258" s="321"/>
    </row>
    <row r="259" spans="1:18" ht="127.5">
      <c r="A259" s="359">
        <v>257</v>
      </c>
      <c r="B259" s="421" t="s">
        <v>342</v>
      </c>
      <c r="C259" s="321" t="s">
        <v>1400</v>
      </c>
      <c r="D259" s="361" t="s">
        <v>490</v>
      </c>
      <c r="E259" s="321">
        <v>36.200000000000003</v>
      </c>
      <c r="F259" s="321">
        <v>1975</v>
      </c>
      <c r="G259" s="321">
        <v>170609.22</v>
      </c>
      <c r="H259" s="323">
        <v>9593.2900000000009</v>
      </c>
      <c r="I259" s="375">
        <v>259832.81</v>
      </c>
      <c r="J259" s="321" t="s">
        <v>63</v>
      </c>
      <c r="K259" s="321" t="s">
        <v>397</v>
      </c>
      <c r="L259" s="362" t="s">
        <v>350</v>
      </c>
      <c r="M259" s="321" t="s">
        <v>397</v>
      </c>
      <c r="N259" s="321" t="s">
        <v>19</v>
      </c>
      <c r="O259" s="321" t="s">
        <v>103</v>
      </c>
      <c r="P259" s="321" t="s">
        <v>1176</v>
      </c>
      <c r="Q259" s="71" t="s">
        <v>1175</v>
      </c>
      <c r="R259" s="321"/>
    </row>
    <row r="260" spans="1:18" ht="127.5">
      <c r="A260" s="359">
        <v>258</v>
      </c>
      <c r="B260" s="421" t="s">
        <v>342</v>
      </c>
      <c r="C260" s="321" t="s">
        <v>1401</v>
      </c>
      <c r="D260" s="361" t="s">
        <v>490</v>
      </c>
      <c r="E260" s="321">
        <v>22.1</v>
      </c>
      <c r="F260" s="321">
        <v>1975</v>
      </c>
      <c r="G260" s="321">
        <v>104156.46</v>
      </c>
      <c r="H260" s="323">
        <v>5856.57</v>
      </c>
      <c r="I260" s="375">
        <v>554011.32999999996</v>
      </c>
      <c r="J260" s="321" t="s">
        <v>63</v>
      </c>
      <c r="K260" s="321" t="s">
        <v>397</v>
      </c>
      <c r="L260" s="362" t="s">
        <v>350</v>
      </c>
      <c r="M260" s="321" t="s">
        <v>397</v>
      </c>
      <c r="N260" s="321" t="s">
        <v>19</v>
      </c>
      <c r="O260" s="321" t="s">
        <v>103</v>
      </c>
      <c r="P260" s="361" t="s">
        <v>661</v>
      </c>
      <c r="Q260" s="321" t="s">
        <v>1174</v>
      </c>
      <c r="R260" s="321"/>
    </row>
    <row r="261" spans="1:18" ht="140.25">
      <c r="A261" s="359">
        <v>259</v>
      </c>
      <c r="B261" s="421" t="s">
        <v>342</v>
      </c>
      <c r="C261" s="321" t="s">
        <v>1402</v>
      </c>
      <c r="D261" s="361" t="s">
        <v>490</v>
      </c>
      <c r="E261" s="321">
        <v>14</v>
      </c>
      <c r="F261" s="321">
        <v>1975</v>
      </c>
      <c r="G261" s="321">
        <v>65981.460000000006</v>
      </c>
      <c r="H261" s="323">
        <v>3710.05</v>
      </c>
      <c r="I261" s="375">
        <v>548038.16</v>
      </c>
      <c r="J261" s="321" t="s">
        <v>63</v>
      </c>
      <c r="K261" s="321" t="s">
        <v>397</v>
      </c>
      <c r="L261" s="362" t="s">
        <v>350</v>
      </c>
      <c r="M261" s="321" t="s">
        <v>397</v>
      </c>
      <c r="N261" s="321" t="s">
        <v>19</v>
      </c>
      <c r="O261" s="321" t="s">
        <v>103</v>
      </c>
      <c r="P261" s="361" t="s">
        <v>661</v>
      </c>
      <c r="Q261" s="321" t="s">
        <v>1177</v>
      </c>
      <c r="R261" s="321"/>
    </row>
    <row r="262" spans="1:18" ht="140.25">
      <c r="A262" s="359">
        <v>260</v>
      </c>
      <c r="B262" s="421" t="s">
        <v>342</v>
      </c>
      <c r="C262" s="321" t="s">
        <v>1403</v>
      </c>
      <c r="D262" s="361" t="s">
        <v>490</v>
      </c>
      <c r="E262" s="321">
        <v>37.1</v>
      </c>
      <c r="F262" s="321">
        <v>1975</v>
      </c>
      <c r="G262" s="321">
        <v>174850.88</v>
      </c>
      <c r="H262" s="323">
        <v>9831.69</v>
      </c>
      <c r="I262" s="375">
        <v>537585.12</v>
      </c>
      <c r="J262" s="321" t="s">
        <v>63</v>
      </c>
      <c r="K262" s="321" t="s">
        <v>397</v>
      </c>
      <c r="L262" s="362" t="s">
        <v>350</v>
      </c>
      <c r="M262" s="321" t="s">
        <v>397</v>
      </c>
      <c r="N262" s="321" t="s">
        <v>19</v>
      </c>
      <c r="O262" s="321" t="s">
        <v>103</v>
      </c>
      <c r="P262" s="361" t="s">
        <v>661</v>
      </c>
      <c r="Q262" s="321" t="s">
        <v>1177</v>
      </c>
      <c r="R262" s="321"/>
    </row>
    <row r="263" spans="1:18" ht="56.25">
      <c r="A263" s="359">
        <v>261</v>
      </c>
      <c r="B263" s="421" t="s">
        <v>133</v>
      </c>
      <c r="C263" s="321" t="s">
        <v>606</v>
      </c>
      <c r="D263" s="355" t="s">
        <v>490</v>
      </c>
      <c r="E263" s="321">
        <v>51</v>
      </c>
      <c r="F263" s="321">
        <v>1988</v>
      </c>
      <c r="G263" s="331">
        <v>407672.84</v>
      </c>
      <c r="H263" s="323">
        <v>19650.919999999998</v>
      </c>
      <c r="I263" s="378"/>
      <c r="J263" s="321" t="s">
        <v>63</v>
      </c>
      <c r="K263" s="321" t="s">
        <v>397</v>
      </c>
      <c r="L263" s="362" t="s">
        <v>350</v>
      </c>
      <c r="M263" s="321" t="s">
        <v>397</v>
      </c>
      <c r="N263" s="321" t="s">
        <v>19</v>
      </c>
      <c r="O263" s="358" t="s">
        <v>1170</v>
      </c>
      <c r="P263" s="361" t="s">
        <v>661</v>
      </c>
      <c r="Q263" s="321"/>
      <c r="R263" s="321"/>
    </row>
    <row r="264" spans="1:18" ht="56.25">
      <c r="A264" s="359">
        <v>262</v>
      </c>
      <c r="B264" s="421" t="s">
        <v>133</v>
      </c>
      <c r="C264" s="321" t="s">
        <v>607</v>
      </c>
      <c r="D264" s="355" t="s">
        <v>490</v>
      </c>
      <c r="E264" s="321">
        <v>51.2</v>
      </c>
      <c r="F264" s="321">
        <v>1988</v>
      </c>
      <c r="G264" s="331">
        <v>410486.5</v>
      </c>
      <c r="H264" s="323">
        <v>19312</v>
      </c>
      <c r="I264" s="378"/>
      <c r="J264" s="321" t="s">
        <v>63</v>
      </c>
      <c r="K264" s="321" t="s">
        <v>397</v>
      </c>
      <c r="L264" s="362" t="s">
        <v>350</v>
      </c>
      <c r="M264" s="321" t="s">
        <v>397</v>
      </c>
      <c r="N264" s="321" t="s">
        <v>19</v>
      </c>
      <c r="O264" s="321" t="s">
        <v>103</v>
      </c>
      <c r="P264" s="361" t="s">
        <v>661</v>
      </c>
      <c r="Q264" s="321"/>
      <c r="R264" s="321"/>
    </row>
    <row r="265" spans="1:18" ht="56.25">
      <c r="A265" s="359">
        <v>263</v>
      </c>
      <c r="B265" s="421" t="s">
        <v>133</v>
      </c>
      <c r="C265" s="321" t="s">
        <v>308</v>
      </c>
      <c r="D265" s="361" t="s">
        <v>490</v>
      </c>
      <c r="E265" s="321">
        <v>51.7</v>
      </c>
      <c r="F265" s="321"/>
      <c r="G265" s="321">
        <v>76376.960000000006</v>
      </c>
      <c r="H265" s="323">
        <v>27100.91</v>
      </c>
      <c r="I265" s="321"/>
      <c r="J265" s="321" t="s">
        <v>63</v>
      </c>
      <c r="K265" s="321" t="s">
        <v>397</v>
      </c>
      <c r="L265" s="362" t="s">
        <v>350</v>
      </c>
      <c r="M265" s="321" t="s">
        <v>397</v>
      </c>
      <c r="N265" s="321" t="s">
        <v>19</v>
      </c>
      <c r="O265" s="321" t="s">
        <v>103</v>
      </c>
      <c r="P265" s="321"/>
      <c r="Q265" s="321"/>
      <c r="R265" s="321"/>
    </row>
    <row r="266" spans="1:18" ht="56.25">
      <c r="A266" s="359">
        <v>264</v>
      </c>
      <c r="B266" s="421" t="s">
        <v>133</v>
      </c>
      <c r="C266" s="321" t="s">
        <v>384</v>
      </c>
      <c r="D266" s="361" t="s">
        <v>490</v>
      </c>
      <c r="E266" s="321">
        <v>74.5</v>
      </c>
      <c r="F266" s="321"/>
      <c r="G266" s="321">
        <v>118180</v>
      </c>
      <c r="H266" s="323">
        <v>30566.55</v>
      </c>
      <c r="I266" s="321"/>
      <c r="J266" s="321" t="s">
        <v>63</v>
      </c>
      <c r="K266" s="321" t="s">
        <v>397</v>
      </c>
      <c r="L266" s="362" t="s">
        <v>350</v>
      </c>
      <c r="M266" s="321" t="s">
        <v>397</v>
      </c>
      <c r="N266" s="321" t="s">
        <v>19</v>
      </c>
      <c r="O266" s="321" t="s">
        <v>103</v>
      </c>
      <c r="P266" s="321"/>
      <c r="Q266" s="321"/>
      <c r="R266" s="321"/>
    </row>
    <row r="267" spans="1:18" ht="33.75">
      <c r="A267" s="359">
        <v>265</v>
      </c>
      <c r="B267" s="229" t="s">
        <v>53</v>
      </c>
      <c r="C267" s="364" t="s">
        <v>794</v>
      </c>
      <c r="D267" s="411" t="s">
        <v>798</v>
      </c>
      <c r="E267" s="364">
        <v>459.4</v>
      </c>
      <c r="F267" s="321">
        <v>1973</v>
      </c>
      <c r="G267" s="364">
        <v>598525</v>
      </c>
      <c r="H267" s="393">
        <v>9270.9</v>
      </c>
      <c r="I267" s="364">
        <v>4809196.78</v>
      </c>
      <c r="J267" s="364" t="s">
        <v>795</v>
      </c>
      <c r="K267" s="364" t="s">
        <v>397</v>
      </c>
      <c r="L267" s="394" t="s">
        <v>796</v>
      </c>
      <c r="M267" s="364" t="s">
        <v>397</v>
      </c>
      <c r="N267" s="364" t="s">
        <v>797</v>
      </c>
      <c r="O267" s="364" t="s">
        <v>103</v>
      </c>
      <c r="P267" s="364"/>
      <c r="Q267" s="364"/>
      <c r="R267" s="364"/>
    </row>
    <row r="268" spans="1:18" ht="36">
      <c r="A268" s="359">
        <v>266</v>
      </c>
      <c r="B268" s="421" t="s">
        <v>53</v>
      </c>
      <c r="C268" s="321" t="s">
        <v>1815</v>
      </c>
      <c r="D268" s="412" t="s">
        <v>543</v>
      </c>
      <c r="E268" s="399">
        <v>73.8</v>
      </c>
      <c r="F268" s="416"/>
      <c r="G268" s="204">
        <f>86158.52</f>
        <v>86158.52</v>
      </c>
      <c r="H268" s="204">
        <v>8962.9500000000007</v>
      </c>
      <c r="I268" s="205"/>
      <c r="J268" s="268">
        <v>38413</v>
      </c>
      <c r="K268" s="359"/>
      <c r="L268" s="379" t="s">
        <v>2048</v>
      </c>
      <c r="M268" s="359"/>
      <c r="N268" s="321" t="s">
        <v>507</v>
      </c>
      <c r="O268" s="321" t="s">
        <v>103</v>
      </c>
      <c r="P268" s="359"/>
      <c r="Q268" s="359"/>
      <c r="R268" s="359"/>
    </row>
    <row r="269" spans="1:18" ht="101.25">
      <c r="A269" s="359">
        <v>267</v>
      </c>
      <c r="B269" s="420" t="s">
        <v>133</v>
      </c>
      <c r="C269" s="321" t="s">
        <v>381</v>
      </c>
      <c r="D269" s="321" t="s">
        <v>539</v>
      </c>
      <c r="E269" s="321">
        <v>45.2</v>
      </c>
      <c r="F269" s="321">
        <v>1988</v>
      </c>
      <c r="G269" s="331">
        <v>59061.760000000002</v>
      </c>
      <c r="H269" s="323">
        <v>4491.88</v>
      </c>
      <c r="I269" s="375">
        <v>709632.69</v>
      </c>
      <c r="J269" s="321" t="s">
        <v>63</v>
      </c>
      <c r="K269" s="321" t="s">
        <v>397</v>
      </c>
      <c r="L269" s="324" t="s">
        <v>2127</v>
      </c>
      <c r="M269" s="321" t="s">
        <v>397</v>
      </c>
      <c r="N269" s="325" t="s">
        <v>507</v>
      </c>
      <c r="O269" s="321" t="s">
        <v>540</v>
      </c>
      <c r="P269" s="321" t="s">
        <v>103</v>
      </c>
      <c r="Q269" s="321"/>
      <c r="R269" s="321"/>
    </row>
    <row r="270" spans="1:18" ht="90">
      <c r="A270" s="359">
        <v>268</v>
      </c>
      <c r="B270" s="420" t="s">
        <v>133</v>
      </c>
      <c r="C270" s="321" t="s">
        <v>575</v>
      </c>
      <c r="D270" s="321" t="s">
        <v>576</v>
      </c>
      <c r="E270" s="321">
        <v>38.799999999999997</v>
      </c>
      <c r="F270" s="321">
        <v>1988</v>
      </c>
      <c r="G270" s="331">
        <v>54773.05</v>
      </c>
      <c r="H270" s="323">
        <v>4165.6899999999996</v>
      </c>
      <c r="I270" s="375">
        <v>594393.88</v>
      </c>
      <c r="J270" s="321" t="s">
        <v>1847</v>
      </c>
      <c r="K270" s="321" t="s">
        <v>397</v>
      </c>
      <c r="L270" s="324" t="s">
        <v>1848</v>
      </c>
      <c r="M270" s="321" t="s">
        <v>397</v>
      </c>
      <c r="N270" s="325" t="s">
        <v>507</v>
      </c>
      <c r="O270" s="321" t="s">
        <v>652</v>
      </c>
      <c r="P270" s="321" t="s">
        <v>103</v>
      </c>
      <c r="Q270" s="321"/>
      <c r="R270" s="321"/>
    </row>
    <row r="271" spans="1:18" ht="90">
      <c r="A271" s="359">
        <v>269</v>
      </c>
      <c r="B271" s="420" t="s">
        <v>205</v>
      </c>
      <c r="C271" s="321" t="s">
        <v>578</v>
      </c>
      <c r="D271" s="358" t="s">
        <v>579</v>
      </c>
      <c r="E271" s="321">
        <v>74.8</v>
      </c>
      <c r="F271" s="321">
        <v>1938</v>
      </c>
      <c r="G271" s="331">
        <v>25005.72</v>
      </c>
      <c r="H271" s="331">
        <v>25005.72</v>
      </c>
      <c r="I271" s="375">
        <v>924409.07</v>
      </c>
      <c r="J271" s="321" t="s">
        <v>63</v>
      </c>
      <c r="K271" s="321" t="s">
        <v>397</v>
      </c>
      <c r="L271" s="324" t="s">
        <v>2556</v>
      </c>
      <c r="M271" s="321" t="s">
        <v>397</v>
      </c>
      <c r="N271" s="325" t="s">
        <v>507</v>
      </c>
      <c r="O271" s="321" t="s">
        <v>642</v>
      </c>
      <c r="P271" s="321" t="s">
        <v>103</v>
      </c>
      <c r="Q271" s="321"/>
      <c r="R271" s="321"/>
    </row>
    <row r="272" spans="1:18" ht="56.25">
      <c r="A272" s="359">
        <v>270</v>
      </c>
      <c r="B272" s="230" t="s">
        <v>205</v>
      </c>
      <c r="C272" s="17" t="s">
        <v>517</v>
      </c>
      <c r="D272" s="413" t="s">
        <v>518</v>
      </c>
      <c r="E272" s="17">
        <v>63.9</v>
      </c>
      <c r="F272" s="17">
        <v>1958</v>
      </c>
      <c r="G272" s="17">
        <v>167999.34</v>
      </c>
      <c r="H272" s="17">
        <v>167999.34</v>
      </c>
      <c r="I272" s="17"/>
      <c r="J272" s="17" t="s">
        <v>63</v>
      </c>
      <c r="K272" s="17" t="s">
        <v>397</v>
      </c>
      <c r="L272" s="141" t="s">
        <v>350</v>
      </c>
      <c r="M272" s="17" t="s">
        <v>397</v>
      </c>
      <c r="N272" s="325" t="s">
        <v>507</v>
      </c>
      <c r="O272" s="17" t="s">
        <v>519</v>
      </c>
      <c r="P272" s="17" t="s">
        <v>103</v>
      </c>
      <c r="Q272" s="17"/>
      <c r="R272" s="17"/>
    </row>
    <row r="273" spans="1:18" ht="56.25">
      <c r="A273" s="359">
        <v>271</v>
      </c>
      <c r="B273" s="420" t="s">
        <v>205</v>
      </c>
      <c r="C273" s="321" t="s">
        <v>514</v>
      </c>
      <c r="D273" s="375" t="s">
        <v>515</v>
      </c>
      <c r="E273" s="321">
        <v>48.2</v>
      </c>
      <c r="F273" s="321">
        <v>1956</v>
      </c>
      <c r="G273" s="321">
        <v>133918.10999999999</v>
      </c>
      <c r="H273" s="321">
        <v>133918.10999999999</v>
      </c>
      <c r="I273" s="375">
        <v>375335.79</v>
      </c>
      <c r="J273" s="321" t="s">
        <v>63</v>
      </c>
      <c r="K273" s="321" t="s">
        <v>397</v>
      </c>
      <c r="L273" s="362" t="s">
        <v>350</v>
      </c>
      <c r="M273" s="321" t="s">
        <v>397</v>
      </c>
      <c r="N273" s="325" t="s">
        <v>507</v>
      </c>
      <c r="O273" s="321" t="s">
        <v>516</v>
      </c>
      <c r="P273" s="321" t="s">
        <v>103</v>
      </c>
      <c r="Q273" s="321"/>
      <c r="R273" s="321"/>
    </row>
    <row r="274" spans="1:18" ht="56.25">
      <c r="A274" s="359">
        <v>272</v>
      </c>
      <c r="B274" s="420" t="s">
        <v>205</v>
      </c>
      <c r="C274" s="321" t="s">
        <v>511</v>
      </c>
      <c r="D274" s="378" t="s">
        <v>512</v>
      </c>
      <c r="E274" s="321">
        <v>31.6</v>
      </c>
      <c r="F274" s="321">
        <v>1956</v>
      </c>
      <c r="G274" s="321">
        <v>133918.10999999999</v>
      </c>
      <c r="H274" s="321">
        <v>133918.10999999999</v>
      </c>
      <c r="I274" s="375">
        <v>375335.79</v>
      </c>
      <c r="J274" s="321" t="s">
        <v>63</v>
      </c>
      <c r="K274" s="321" t="s">
        <v>397</v>
      </c>
      <c r="L274" s="362" t="s">
        <v>2197</v>
      </c>
      <c r="M274" s="321" t="s">
        <v>397</v>
      </c>
      <c r="N274" s="325" t="s">
        <v>507</v>
      </c>
      <c r="O274" s="321" t="s">
        <v>513</v>
      </c>
      <c r="P274" s="321" t="s">
        <v>103</v>
      </c>
      <c r="Q274" s="321"/>
      <c r="R274" s="321"/>
    </row>
    <row r="275" spans="1:18" ht="63.75">
      <c r="A275" s="359">
        <v>273</v>
      </c>
      <c r="B275" s="421" t="s">
        <v>205</v>
      </c>
      <c r="C275" s="321" t="s">
        <v>1771</v>
      </c>
      <c r="D275" s="414" t="s">
        <v>2686</v>
      </c>
      <c r="E275" s="365">
        <v>43</v>
      </c>
      <c r="F275" s="321"/>
      <c r="G275" s="401">
        <v>89472.34</v>
      </c>
      <c r="H275" s="401">
        <v>89472.34</v>
      </c>
      <c r="I275" s="375"/>
      <c r="J275" s="321"/>
      <c r="K275" s="321"/>
      <c r="L275" s="362" t="s">
        <v>350</v>
      </c>
      <c r="M275" s="321">
        <v>1968</v>
      </c>
      <c r="N275" s="325" t="s">
        <v>507</v>
      </c>
      <c r="O275" s="321" t="s">
        <v>103</v>
      </c>
      <c r="P275" s="321" t="s">
        <v>1770</v>
      </c>
      <c r="Q275" s="321"/>
      <c r="R275" s="321"/>
    </row>
    <row r="276" spans="1:18" ht="63.75">
      <c r="A276" s="359">
        <v>274</v>
      </c>
      <c r="B276" s="421" t="s">
        <v>205</v>
      </c>
      <c r="C276" s="321" t="s">
        <v>1772</v>
      </c>
      <c r="D276" s="321" t="s">
        <v>2687</v>
      </c>
      <c r="E276" s="325">
        <v>53</v>
      </c>
      <c r="F276" s="321"/>
      <c r="G276" s="74">
        <f>158067.79</f>
        <v>158067.79</v>
      </c>
      <c r="H276" s="74">
        <f>158067.79</f>
        <v>158067.79</v>
      </c>
      <c r="I276" s="183"/>
      <c r="J276" s="184"/>
      <c r="K276" s="321"/>
      <c r="L276" s="362" t="s">
        <v>350</v>
      </c>
      <c r="M276" s="321">
        <v>1968</v>
      </c>
      <c r="N276" s="325" t="s">
        <v>507</v>
      </c>
      <c r="O276" s="321" t="s">
        <v>103</v>
      </c>
      <c r="P276" s="321" t="s">
        <v>1773</v>
      </c>
      <c r="Q276" s="321"/>
      <c r="R276" s="321"/>
    </row>
    <row r="277" spans="1:18">
      <c r="E277" s="5"/>
    </row>
    <row r="279" spans="1:18">
      <c r="D279" s="371">
        <v>60433</v>
      </c>
      <c r="F279" s="321">
        <v>510</v>
      </c>
    </row>
    <row r="280" spans="1:18">
      <c r="D280" s="321">
        <v>194070.62</v>
      </c>
      <c r="F280" s="321">
        <v>3000</v>
      </c>
    </row>
    <row r="281" spans="1:18">
      <c r="D281" s="321">
        <v>29000.02</v>
      </c>
      <c r="F281" s="321">
        <v>258</v>
      </c>
    </row>
    <row r="282" spans="1:18">
      <c r="D282" s="321">
        <v>222</v>
      </c>
      <c r="F282" s="321">
        <v>1050</v>
      </c>
    </row>
    <row r="283" spans="1:18">
      <c r="D283" s="321">
        <v>632</v>
      </c>
      <c r="F283" s="321">
        <v>1050</v>
      </c>
    </row>
    <row r="284" spans="1:18">
      <c r="D284" s="321">
        <v>259</v>
      </c>
      <c r="F284" s="321">
        <v>1050</v>
      </c>
    </row>
    <row r="285" spans="1:18">
      <c r="D285" s="321">
        <v>1272</v>
      </c>
      <c r="F285" s="321">
        <v>1050</v>
      </c>
    </row>
    <row r="286" spans="1:18">
      <c r="D286" s="321">
        <v>14212</v>
      </c>
      <c r="F286" s="321">
        <v>1050</v>
      </c>
    </row>
    <row r="287" spans="1:18">
      <c r="D287" s="423">
        <f>SUM(D279:D286)</f>
        <v>300100.64</v>
      </c>
      <c r="F287" s="321">
        <v>1050</v>
      </c>
    </row>
    <row r="288" spans="1:18">
      <c r="F288" s="321">
        <v>1050</v>
      </c>
    </row>
    <row r="289" spans="6:6">
      <c r="F289" s="321">
        <v>1050</v>
      </c>
    </row>
    <row r="290" spans="6:6">
      <c r="F290" s="321">
        <v>1050</v>
      </c>
    </row>
    <row r="291" spans="6:6">
      <c r="F291" s="321">
        <v>1050</v>
      </c>
    </row>
    <row r="292" spans="6:6">
      <c r="F292" s="321">
        <v>1050</v>
      </c>
    </row>
    <row r="293" spans="6:6">
      <c r="F293" s="321">
        <v>1050</v>
      </c>
    </row>
    <row r="294" spans="6:6">
      <c r="F294" s="321">
        <v>1050</v>
      </c>
    </row>
    <row r="295" spans="6:6">
      <c r="F295" s="321">
        <v>1050</v>
      </c>
    </row>
    <row r="296" spans="6:6">
      <c r="F296" s="321">
        <v>1050</v>
      </c>
    </row>
    <row r="297" spans="6:6">
      <c r="F297" s="321">
        <v>1050</v>
      </c>
    </row>
    <row r="298" spans="6:6">
      <c r="F298" s="321">
        <v>1050</v>
      </c>
    </row>
    <row r="299" spans="6:6">
      <c r="F299" s="321">
        <v>1050</v>
      </c>
    </row>
    <row r="300" spans="6:6">
      <c r="F300" s="321">
        <v>1050</v>
      </c>
    </row>
    <row r="301" spans="6:6">
      <c r="F301" s="321">
        <v>1050</v>
      </c>
    </row>
    <row r="302" spans="6:6">
      <c r="F302" s="321">
        <v>1050</v>
      </c>
    </row>
    <row r="303" spans="6:6">
      <c r="F303" s="321">
        <v>1050</v>
      </c>
    </row>
    <row r="304" spans="6:6">
      <c r="F304" s="321">
        <v>1050</v>
      </c>
    </row>
    <row r="305" spans="6:6">
      <c r="F305" s="321">
        <v>1050</v>
      </c>
    </row>
    <row r="306" spans="6:6">
      <c r="F306" s="321">
        <v>1050</v>
      </c>
    </row>
    <row r="307" spans="6:6">
      <c r="F307" s="321">
        <v>1050</v>
      </c>
    </row>
    <row r="308" spans="6:6">
      <c r="F308" s="321">
        <v>1050</v>
      </c>
    </row>
    <row r="309" spans="6:6">
      <c r="F309" s="321">
        <v>1050</v>
      </c>
    </row>
    <row r="310" spans="6:6">
      <c r="F310" s="321">
        <v>1050</v>
      </c>
    </row>
    <row r="311" spans="6:6">
      <c r="F311" s="321">
        <v>1050</v>
      </c>
    </row>
    <row r="312" spans="6:6">
      <c r="F312" s="321">
        <v>1050</v>
      </c>
    </row>
    <row r="313" spans="6:6">
      <c r="F313" s="321">
        <v>1050</v>
      </c>
    </row>
    <row r="314" spans="6:6">
      <c r="F314" s="321">
        <v>1050</v>
      </c>
    </row>
    <row r="315" spans="6:6">
      <c r="F315" s="321">
        <v>1050</v>
      </c>
    </row>
    <row r="316" spans="6:6">
      <c r="F316" s="321">
        <v>1050</v>
      </c>
    </row>
    <row r="317" spans="6:6">
      <c r="F317" s="321">
        <v>1050</v>
      </c>
    </row>
    <row r="318" spans="6:6">
      <c r="F318" s="321">
        <v>1050</v>
      </c>
    </row>
    <row r="319" spans="6:6">
      <c r="F319" s="321">
        <v>1050</v>
      </c>
    </row>
    <row r="320" spans="6:6">
      <c r="F320" s="321">
        <v>1050</v>
      </c>
    </row>
    <row r="321" spans="6:6">
      <c r="F321" s="321">
        <v>1050</v>
      </c>
    </row>
    <row r="322" spans="6:6">
      <c r="F322" s="321">
        <v>1050</v>
      </c>
    </row>
    <row r="323" spans="6:6">
      <c r="F323" s="321">
        <v>1050</v>
      </c>
    </row>
    <row r="324" spans="6:6">
      <c r="F324" s="321">
        <v>460</v>
      </c>
    </row>
    <row r="325" spans="6:6">
      <c r="F325" s="321">
        <v>4</v>
      </c>
    </row>
    <row r="326" spans="6:6">
      <c r="F326" s="321">
        <v>1050</v>
      </c>
    </row>
    <row r="327" spans="6:6">
      <c r="F327" s="321">
        <v>397</v>
      </c>
    </row>
    <row r="328" spans="6:6">
      <c r="F328" s="321">
        <v>108.45</v>
      </c>
    </row>
    <row r="329" spans="6:6">
      <c r="F329" s="321">
        <v>72.099999999999994</v>
      </c>
    </row>
    <row r="330" spans="6:6">
      <c r="F330" s="321">
        <v>10.5</v>
      </c>
    </row>
    <row r="331" spans="6:6">
      <c r="F331" s="321">
        <v>96</v>
      </c>
    </row>
    <row r="332" spans="6:6">
      <c r="F332" s="321">
        <v>13</v>
      </c>
    </row>
    <row r="333" spans="6:6">
      <c r="F333" s="321">
        <v>71</v>
      </c>
    </row>
    <row r="334" spans="6:6">
      <c r="F334" s="321">
        <v>12</v>
      </c>
    </row>
    <row r="335" spans="6:6">
      <c r="F335" s="321">
        <v>315</v>
      </c>
    </row>
    <row r="336" spans="6:6">
      <c r="F336" s="321">
        <v>747</v>
      </c>
    </row>
    <row r="337" spans="6:6">
      <c r="F337" s="321">
        <v>749</v>
      </c>
    </row>
    <row r="338" spans="6:6">
      <c r="F338" s="321">
        <v>281</v>
      </c>
    </row>
    <row r="339" spans="6:6">
      <c r="F339" s="321">
        <v>672</v>
      </c>
    </row>
    <row r="340" spans="6:6">
      <c r="F340" s="321">
        <v>282</v>
      </c>
    </row>
    <row r="341" spans="6:6">
      <c r="F341">
        <f>SUM(F279:F340)</f>
        <v>53208.049999999996</v>
      </c>
    </row>
  </sheetData>
  <mergeCells count="15">
    <mergeCell ref="N1:N2"/>
    <mergeCell ref="O1:R1"/>
    <mergeCell ref="M1:M2"/>
    <mergeCell ref="G1:G2"/>
    <mergeCell ref="H1:H2"/>
    <mergeCell ref="I1:I2"/>
    <mergeCell ref="J1:J2"/>
    <mergeCell ref="K1:K2"/>
    <mergeCell ref="L1:L2"/>
    <mergeCell ref="F1:F2"/>
    <mergeCell ref="A1:A2"/>
    <mergeCell ref="B1:B2"/>
    <mergeCell ref="C1:C2"/>
    <mergeCell ref="D1:D2"/>
    <mergeCell ref="E1:E2"/>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dimension ref="A1:AH22"/>
  <sheetViews>
    <sheetView workbookViewId="0">
      <selection activeCell="I26" sqref="I26"/>
    </sheetView>
  </sheetViews>
  <sheetFormatPr defaultRowHeight="15"/>
  <cols>
    <col min="2" max="2" width="14.28515625" customWidth="1"/>
    <col min="3" max="3" width="17.42578125" customWidth="1"/>
    <col min="4" max="4" width="13.7109375" customWidth="1"/>
    <col min="12" max="12" width="13.140625" customWidth="1"/>
    <col min="15" max="15" width="11.7109375" customWidth="1"/>
  </cols>
  <sheetData>
    <row r="1" spans="1:34" ht="57.75" customHeight="1">
      <c r="A1" s="556" t="s">
        <v>0</v>
      </c>
      <c r="B1" s="553" t="s">
        <v>1</v>
      </c>
      <c r="C1" s="554" t="s">
        <v>2</v>
      </c>
      <c r="D1" s="553" t="s">
        <v>3</v>
      </c>
      <c r="E1" s="554" t="s">
        <v>4</v>
      </c>
      <c r="F1" s="553" t="s">
        <v>826</v>
      </c>
      <c r="G1" s="555" t="s">
        <v>5</v>
      </c>
      <c r="H1" s="555" t="s">
        <v>6</v>
      </c>
      <c r="I1" s="554" t="s">
        <v>7</v>
      </c>
      <c r="J1" s="554" t="s">
        <v>8</v>
      </c>
      <c r="K1" s="554" t="s">
        <v>9</v>
      </c>
      <c r="L1" s="554" t="s">
        <v>10</v>
      </c>
      <c r="M1" s="554" t="s">
        <v>11</v>
      </c>
      <c r="N1" s="554" t="s">
        <v>12</v>
      </c>
      <c r="O1" s="554" t="s">
        <v>17</v>
      </c>
      <c r="P1" s="554"/>
      <c r="Q1" s="554"/>
      <c r="R1" s="554"/>
      <c r="S1" s="7"/>
      <c r="T1" s="7"/>
      <c r="U1" s="7"/>
      <c r="V1" s="7"/>
      <c r="W1" s="7"/>
      <c r="X1" s="7"/>
      <c r="Y1" s="7"/>
      <c r="Z1" s="7"/>
      <c r="AA1" s="7"/>
      <c r="AB1" s="7"/>
      <c r="AC1" s="7"/>
      <c r="AD1" s="7"/>
      <c r="AE1" s="7"/>
      <c r="AF1" s="7"/>
      <c r="AG1" s="7"/>
      <c r="AH1" s="7"/>
    </row>
    <row r="2" spans="1:34" ht="57.75" customHeight="1">
      <c r="A2" s="557"/>
      <c r="B2" s="550"/>
      <c r="C2" s="554"/>
      <c r="D2" s="550"/>
      <c r="E2" s="554"/>
      <c r="F2" s="550"/>
      <c r="G2" s="555"/>
      <c r="H2" s="555"/>
      <c r="I2" s="554"/>
      <c r="J2" s="554"/>
      <c r="K2" s="554"/>
      <c r="L2" s="554"/>
      <c r="M2" s="554"/>
      <c r="N2" s="554"/>
      <c r="O2" s="58" t="s">
        <v>13</v>
      </c>
      <c r="P2" s="58" t="s">
        <v>14</v>
      </c>
      <c r="Q2" s="58" t="s">
        <v>15</v>
      </c>
      <c r="R2" s="58" t="s">
        <v>16</v>
      </c>
      <c r="S2" s="7"/>
      <c r="T2" s="7"/>
      <c r="U2" s="7"/>
      <c r="V2" s="7"/>
      <c r="W2" s="7"/>
      <c r="X2" s="7"/>
      <c r="Y2" s="7"/>
      <c r="Z2" s="7"/>
      <c r="AA2" s="7"/>
      <c r="AB2" s="7"/>
      <c r="AC2" s="7"/>
      <c r="AD2" s="7"/>
      <c r="AE2" s="7"/>
      <c r="AF2" s="7"/>
      <c r="AG2" s="7"/>
      <c r="AH2" s="7"/>
    </row>
    <row r="3" spans="1:34" s="7" customFormat="1" ht="90.75" customHeight="1">
      <c r="A3" s="207">
        <v>1</v>
      </c>
      <c r="B3" s="34" t="s">
        <v>53</v>
      </c>
      <c r="C3" s="5" t="s">
        <v>1644</v>
      </c>
      <c r="D3" s="16" t="s">
        <v>745</v>
      </c>
      <c r="E3" s="5">
        <v>307.7</v>
      </c>
      <c r="F3" s="5"/>
      <c r="G3" s="6"/>
      <c r="H3" s="6"/>
      <c r="I3" s="29"/>
      <c r="J3" s="5"/>
      <c r="K3" s="5"/>
      <c r="L3" s="14"/>
      <c r="M3" s="5"/>
      <c r="N3" s="40" t="s">
        <v>507</v>
      </c>
      <c r="O3" s="18" t="s">
        <v>746</v>
      </c>
      <c r="P3" s="5"/>
      <c r="Q3" s="5"/>
      <c r="R3" s="5"/>
    </row>
    <row r="4" spans="1:34" s="7" customFormat="1" ht="81.75" customHeight="1">
      <c r="A4" s="207">
        <v>2</v>
      </c>
      <c r="B4" s="28" t="s">
        <v>747</v>
      </c>
      <c r="C4" s="5" t="s">
        <v>748</v>
      </c>
      <c r="D4" s="29" t="s">
        <v>749</v>
      </c>
      <c r="E4" s="5">
        <v>79.099999999999994</v>
      </c>
      <c r="F4" s="5">
        <v>1980</v>
      </c>
      <c r="G4" s="5"/>
      <c r="H4" s="6"/>
      <c r="I4" s="29"/>
      <c r="J4" s="5"/>
      <c r="K4" s="5"/>
      <c r="L4" s="14"/>
      <c r="M4" s="5"/>
      <c r="N4" s="5" t="s">
        <v>507</v>
      </c>
      <c r="O4" s="5" t="s">
        <v>750</v>
      </c>
      <c r="P4" s="5" t="s">
        <v>751</v>
      </c>
      <c r="Q4" s="5"/>
      <c r="R4" s="5"/>
    </row>
    <row r="5" spans="1:34" s="4" customFormat="1" ht="102.75" customHeight="1">
      <c r="A5" s="207">
        <v>3</v>
      </c>
      <c r="B5" s="28" t="s">
        <v>133</v>
      </c>
      <c r="C5" s="5" t="s">
        <v>381</v>
      </c>
      <c r="D5" s="5" t="s">
        <v>539</v>
      </c>
      <c r="E5" s="5">
        <v>45.2</v>
      </c>
      <c r="F5" s="5">
        <v>1988</v>
      </c>
      <c r="G5" s="5">
        <v>59061.760000000002</v>
      </c>
      <c r="H5" s="6">
        <v>3707.67</v>
      </c>
      <c r="I5" s="21">
        <v>709632.69</v>
      </c>
      <c r="J5" s="5" t="s">
        <v>63</v>
      </c>
      <c r="K5" s="5" t="s">
        <v>397</v>
      </c>
      <c r="L5" s="14" t="s">
        <v>350</v>
      </c>
      <c r="M5" s="5" t="s">
        <v>397</v>
      </c>
      <c r="N5" s="5" t="s">
        <v>507</v>
      </c>
      <c r="O5" s="5" t="s">
        <v>540</v>
      </c>
      <c r="P5" s="5"/>
      <c r="Q5" s="5"/>
      <c r="R5" s="5"/>
      <c r="S5" s="7"/>
      <c r="T5" s="7"/>
      <c r="U5" s="7"/>
      <c r="V5" s="7"/>
      <c r="W5" s="7"/>
      <c r="X5" s="7"/>
      <c r="Y5" s="7"/>
      <c r="Z5" s="7"/>
      <c r="AA5" s="7"/>
      <c r="AB5" s="7"/>
      <c r="AC5" s="7"/>
      <c r="AD5" s="7"/>
      <c r="AE5" s="7"/>
      <c r="AF5" s="7"/>
      <c r="AG5" s="7"/>
      <c r="AH5" s="7"/>
    </row>
    <row r="6" spans="1:34" s="4" customFormat="1" ht="78.75">
      <c r="A6" s="207">
        <v>4</v>
      </c>
      <c r="B6" s="28" t="s">
        <v>133</v>
      </c>
      <c r="C6" s="5" t="s">
        <v>575</v>
      </c>
      <c r="D6" s="5" t="s">
        <v>576</v>
      </c>
      <c r="E6" s="5">
        <v>41.8</v>
      </c>
      <c r="F6" s="5">
        <v>1988</v>
      </c>
      <c r="G6" s="5"/>
      <c r="H6" s="6"/>
      <c r="I6" s="21">
        <v>594393.88</v>
      </c>
      <c r="J6" s="5" t="s">
        <v>63</v>
      </c>
      <c r="K6" s="5" t="s">
        <v>397</v>
      </c>
      <c r="L6" s="14" t="s">
        <v>350</v>
      </c>
      <c r="M6" s="5" t="s">
        <v>397</v>
      </c>
      <c r="N6" s="5" t="s">
        <v>507</v>
      </c>
      <c r="O6" s="5" t="s">
        <v>652</v>
      </c>
      <c r="P6" s="5"/>
      <c r="Q6" s="5"/>
      <c r="R6" s="5"/>
      <c r="S6" s="7"/>
      <c r="T6" s="7"/>
      <c r="U6" s="7"/>
      <c r="V6" s="7"/>
      <c r="W6" s="7"/>
      <c r="X6" s="7"/>
      <c r="Y6" s="7"/>
      <c r="Z6" s="7"/>
      <c r="AA6" s="7"/>
      <c r="AB6" s="7"/>
      <c r="AC6" s="7"/>
      <c r="AD6" s="7"/>
      <c r="AE6" s="7"/>
      <c r="AF6" s="7"/>
      <c r="AG6" s="7"/>
      <c r="AH6" s="7"/>
    </row>
    <row r="7" spans="1:34" s="7" customFormat="1" ht="78.75" customHeight="1">
      <c r="A7" s="207">
        <v>5</v>
      </c>
      <c r="B7" s="28" t="s">
        <v>205</v>
      </c>
      <c r="C7" s="5" t="s">
        <v>582</v>
      </c>
      <c r="D7" s="8" t="s">
        <v>583</v>
      </c>
      <c r="E7" s="5">
        <v>27.3</v>
      </c>
      <c r="F7" s="5">
        <v>1936</v>
      </c>
      <c r="G7" s="5"/>
      <c r="H7" s="5"/>
      <c r="I7" s="30">
        <v>358695.52</v>
      </c>
      <c r="J7" s="5" t="s">
        <v>63</v>
      </c>
      <c r="K7" s="5" t="s">
        <v>397</v>
      </c>
      <c r="L7" s="14" t="s">
        <v>350</v>
      </c>
      <c r="M7" s="5" t="s">
        <v>397</v>
      </c>
      <c r="N7" s="5" t="s">
        <v>507</v>
      </c>
      <c r="O7" s="5" t="s">
        <v>639</v>
      </c>
      <c r="P7" s="18" t="s">
        <v>660</v>
      </c>
      <c r="Q7" s="5"/>
      <c r="R7" s="5"/>
    </row>
    <row r="8" spans="1:34" s="7" customFormat="1" ht="78.75">
      <c r="A8" s="207">
        <v>6</v>
      </c>
      <c r="B8" s="28" t="s">
        <v>205</v>
      </c>
      <c r="C8" s="5" t="s">
        <v>578</v>
      </c>
      <c r="D8" s="8" t="s">
        <v>579</v>
      </c>
      <c r="E8" s="5">
        <v>74.8</v>
      </c>
      <c r="F8" s="5">
        <v>1938</v>
      </c>
      <c r="G8" s="84">
        <v>25005.72</v>
      </c>
      <c r="H8" s="5"/>
      <c r="I8" s="21">
        <v>924409.07</v>
      </c>
      <c r="J8" s="5" t="s">
        <v>63</v>
      </c>
      <c r="K8" s="5" t="s">
        <v>397</v>
      </c>
      <c r="L8" s="14" t="s">
        <v>350</v>
      </c>
      <c r="M8" s="5" t="s">
        <v>397</v>
      </c>
      <c r="N8" s="5" t="s">
        <v>507</v>
      </c>
      <c r="O8" s="5" t="s">
        <v>642</v>
      </c>
      <c r="P8" s="5"/>
      <c r="Q8" s="5"/>
      <c r="R8" s="5"/>
    </row>
    <row r="9" spans="1:34" s="7" customFormat="1" ht="51">
      <c r="A9" s="207">
        <v>7</v>
      </c>
      <c r="B9" s="28" t="s">
        <v>205</v>
      </c>
      <c r="C9" s="5" t="s">
        <v>752</v>
      </c>
      <c r="D9" s="29" t="s">
        <v>753</v>
      </c>
      <c r="E9" s="5">
        <v>35</v>
      </c>
      <c r="F9" s="5"/>
      <c r="G9" s="5"/>
      <c r="H9" s="6"/>
      <c r="I9" s="30"/>
      <c r="J9" s="5"/>
      <c r="K9" s="5"/>
      <c r="L9" s="14"/>
      <c r="M9" s="5"/>
      <c r="N9" s="5" t="s">
        <v>507</v>
      </c>
      <c r="O9" s="5" t="s">
        <v>754</v>
      </c>
      <c r="P9" s="5"/>
      <c r="Q9" s="5"/>
      <c r="R9" s="5"/>
    </row>
    <row r="10" spans="1:34" s="7" customFormat="1" ht="51">
      <c r="A10" s="207">
        <v>8</v>
      </c>
      <c r="B10" s="28" t="s">
        <v>205</v>
      </c>
      <c r="C10" s="5" t="s">
        <v>737</v>
      </c>
      <c r="D10" s="29" t="s">
        <v>738</v>
      </c>
      <c r="E10" s="5">
        <v>34.5</v>
      </c>
      <c r="F10" s="5"/>
      <c r="G10" s="5"/>
      <c r="H10" s="6"/>
      <c r="I10" s="30"/>
      <c r="J10" s="5"/>
      <c r="K10" s="5"/>
      <c r="L10" s="14"/>
      <c r="M10" s="5"/>
      <c r="N10" s="5" t="s">
        <v>507</v>
      </c>
      <c r="O10" s="5" t="s">
        <v>739</v>
      </c>
      <c r="P10" s="5"/>
      <c r="Q10" s="5"/>
      <c r="R10" s="5"/>
    </row>
    <row r="11" spans="1:34" s="7" customFormat="1" ht="78.75">
      <c r="A11" s="207">
        <v>9</v>
      </c>
      <c r="B11" s="28" t="s">
        <v>205</v>
      </c>
      <c r="C11" s="5" t="s">
        <v>569</v>
      </c>
      <c r="D11" s="29" t="s">
        <v>570</v>
      </c>
      <c r="E11" s="5">
        <v>39.9</v>
      </c>
      <c r="F11" s="5">
        <v>1905</v>
      </c>
      <c r="G11" s="5"/>
      <c r="H11" s="6"/>
      <c r="I11" s="30">
        <v>514451.05</v>
      </c>
      <c r="J11" s="5" t="s">
        <v>63</v>
      </c>
      <c r="K11" s="5" t="s">
        <v>397</v>
      </c>
      <c r="L11" s="14" t="s">
        <v>350</v>
      </c>
      <c r="M11" s="5" t="s">
        <v>397</v>
      </c>
      <c r="N11" s="5" t="s">
        <v>507</v>
      </c>
      <c r="O11" s="5" t="s">
        <v>657</v>
      </c>
      <c r="P11" s="5"/>
      <c r="Q11" s="5"/>
      <c r="R11" s="5"/>
    </row>
    <row r="12" spans="1:34" ht="78.75">
      <c r="A12" s="207">
        <v>10</v>
      </c>
      <c r="B12" s="28" t="s">
        <v>205</v>
      </c>
      <c r="C12" s="5" t="s">
        <v>514</v>
      </c>
      <c r="D12" s="21" t="s">
        <v>515</v>
      </c>
      <c r="E12" s="5">
        <v>48.2</v>
      </c>
      <c r="F12" s="5">
        <v>1956</v>
      </c>
      <c r="G12" s="5">
        <v>133918.10999999999</v>
      </c>
      <c r="H12" s="5">
        <v>133918.10999999999</v>
      </c>
      <c r="I12" s="21">
        <v>375335.79</v>
      </c>
      <c r="J12" s="5" t="s">
        <v>63</v>
      </c>
      <c r="K12" s="5" t="s">
        <v>397</v>
      </c>
      <c r="L12" s="14" t="s">
        <v>350</v>
      </c>
      <c r="M12" s="5" t="s">
        <v>397</v>
      </c>
      <c r="N12" s="5" t="s">
        <v>507</v>
      </c>
      <c r="O12" s="5" t="s">
        <v>516</v>
      </c>
      <c r="P12" s="5"/>
      <c r="Q12" s="5"/>
      <c r="R12" s="5"/>
    </row>
    <row r="13" spans="1:34" ht="78.75">
      <c r="A13" s="207">
        <v>11</v>
      </c>
      <c r="B13" s="28" t="s">
        <v>205</v>
      </c>
      <c r="C13" s="5" t="s">
        <v>511</v>
      </c>
      <c r="D13" s="20" t="s">
        <v>512</v>
      </c>
      <c r="E13" s="5">
        <v>31.6</v>
      </c>
      <c r="F13" s="5">
        <v>1956</v>
      </c>
      <c r="G13" s="5">
        <v>133918.10999999999</v>
      </c>
      <c r="H13" s="5">
        <v>133918.10999999999</v>
      </c>
      <c r="I13" s="21">
        <v>375335.79</v>
      </c>
      <c r="J13" s="5" t="s">
        <v>63</v>
      </c>
      <c r="K13" s="5" t="s">
        <v>397</v>
      </c>
      <c r="L13" s="14" t="s">
        <v>350</v>
      </c>
      <c r="M13" s="5" t="s">
        <v>397</v>
      </c>
      <c r="N13" s="5" t="s">
        <v>507</v>
      </c>
      <c r="O13" s="5" t="s">
        <v>513</v>
      </c>
      <c r="P13" s="5"/>
      <c r="Q13" s="5"/>
      <c r="R13" s="5"/>
    </row>
    <row r="14" spans="1:34" ht="78.75">
      <c r="A14" s="207">
        <v>12</v>
      </c>
      <c r="B14" s="28" t="s">
        <v>205</v>
      </c>
      <c r="C14" s="5" t="s">
        <v>517</v>
      </c>
      <c r="D14" s="16" t="s">
        <v>518</v>
      </c>
      <c r="E14" s="5">
        <v>63.9</v>
      </c>
      <c r="F14" s="5">
        <v>1958</v>
      </c>
      <c r="G14" s="5">
        <v>167999.34</v>
      </c>
      <c r="H14" s="5">
        <v>167999.34</v>
      </c>
      <c r="I14" s="5"/>
      <c r="J14" s="5" t="s">
        <v>63</v>
      </c>
      <c r="K14" s="5" t="s">
        <v>397</v>
      </c>
      <c r="L14" s="14" t="s">
        <v>350</v>
      </c>
      <c r="M14" s="5" t="s">
        <v>397</v>
      </c>
      <c r="N14" s="5" t="s">
        <v>507</v>
      </c>
      <c r="O14" s="5" t="s">
        <v>519</v>
      </c>
      <c r="P14" s="5"/>
      <c r="Q14" s="5"/>
      <c r="R14" s="5"/>
    </row>
    <row r="15" spans="1:34" s="4" customFormat="1" ht="78.75">
      <c r="A15" s="207">
        <v>13</v>
      </c>
      <c r="B15" s="28" t="s">
        <v>205</v>
      </c>
      <c r="C15" s="5" t="s">
        <v>534</v>
      </c>
      <c r="D15" s="20" t="s">
        <v>443</v>
      </c>
      <c r="E15" s="5">
        <v>43</v>
      </c>
      <c r="F15" s="5">
        <v>1957</v>
      </c>
      <c r="G15" s="5">
        <v>89472.34</v>
      </c>
      <c r="H15" s="5">
        <v>89472.34</v>
      </c>
      <c r="I15" s="21">
        <v>345671.4</v>
      </c>
      <c r="J15" s="5" t="s">
        <v>63</v>
      </c>
      <c r="K15" s="5" t="s">
        <v>397</v>
      </c>
      <c r="L15" s="14" t="s">
        <v>350</v>
      </c>
      <c r="M15" s="5" t="s">
        <v>397</v>
      </c>
      <c r="N15" s="5" t="s">
        <v>507</v>
      </c>
      <c r="O15" s="5" t="s">
        <v>532</v>
      </c>
      <c r="P15" s="5"/>
      <c r="Q15" s="5"/>
      <c r="R15" s="5"/>
      <c r="S15" s="7"/>
      <c r="T15" s="7"/>
      <c r="U15" s="7"/>
      <c r="V15" s="7"/>
      <c r="W15" s="7"/>
      <c r="X15" s="7"/>
      <c r="Y15" s="7"/>
      <c r="Z15" s="7"/>
      <c r="AA15" s="7"/>
      <c r="AB15" s="7"/>
      <c r="AC15" s="7"/>
      <c r="AD15" s="7"/>
      <c r="AE15" s="7"/>
      <c r="AF15" s="7"/>
      <c r="AG15" s="7"/>
      <c r="AH15" s="7"/>
    </row>
    <row r="16" spans="1:34" s="4" customFormat="1" ht="78.75">
      <c r="A16" s="207">
        <v>14</v>
      </c>
      <c r="B16" s="28" t="s">
        <v>205</v>
      </c>
      <c r="C16" s="5" t="s">
        <v>533</v>
      </c>
      <c r="D16" s="21" t="s">
        <v>444</v>
      </c>
      <c r="E16" s="5">
        <v>53</v>
      </c>
      <c r="F16" s="5">
        <v>1957</v>
      </c>
      <c r="G16" s="5">
        <v>158067.79</v>
      </c>
      <c r="H16" s="5">
        <v>158067.79</v>
      </c>
      <c r="I16" s="20">
        <v>506984.72</v>
      </c>
      <c r="J16" s="5" t="s">
        <v>63</v>
      </c>
      <c r="K16" s="5" t="s">
        <v>397</v>
      </c>
      <c r="L16" s="14" t="s">
        <v>350</v>
      </c>
      <c r="M16" s="5" t="s">
        <v>397</v>
      </c>
      <c r="N16" s="5" t="s">
        <v>507</v>
      </c>
      <c r="O16" s="5" t="s">
        <v>535</v>
      </c>
      <c r="P16" s="5"/>
      <c r="Q16" s="5"/>
      <c r="R16" s="5"/>
      <c r="S16" s="7"/>
      <c r="T16" s="7"/>
      <c r="U16" s="7"/>
      <c r="V16" s="7"/>
      <c r="W16" s="7"/>
      <c r="X16" s="7"/>
      <c r="Y16" s="7"/>
      <c r="Z16" s="7"/>
      <c r="AA16" s="7"/>
      <c r="AB16" s="7"/>
      <c r="AC16" s="7"/>
      <c r="AD16" s="7"/>
      <c r="AE16" s="7"/>
      <c r="AF16" s="7"/>
      <c r="AG16" s="7"/>
      <c r="AH16" s="7"/>
    </row>
    <row r="17" spans="1:34" s="4" customFormat="1" ht="78.75">
      <c r="A17" s="207">
        <v>15</v>
      </c>
      <c r="B17" s="28" t="s">
        <v>53</v>
      </c>
      <c r="C17" s="5" t="s">
        <v>542</v>
      </c>
      <c r="D17" s="18" t="s">
        <v>543</v>
      </c>
      <c r="E17" s="5">
        <v>73.8</v>
      </c>
      <c r="F17" s="5">
        <v>1974</v>
      </c>
      <c r="G17" s="5">
        <v>86158.52</v>
      </c>
      <c r="H17" s="6">
        <v>7670.1</v>
      </c>
      <c r="I17" s="5"/>
      <c r="J17" s="5" t="s">
        <v>63</v>
      </c>
      <c r="K17" s="5" t="s">
        <v>397</v>
      </c>
      <c r="L17" s="14" t="s">
        <v>350</v>
      </c>
      <c r="M17" s="5" t="s">
        <v>397</v>
      </c>
      <c r="N17" s="5" t="s">
        <v>507</v>
      </c>
      <c r="O17" s="5" t="s">
        <v>544</v>
      </c>
      <c r="P17" s="5"/>
      <c r="Q17" s="5"/>
      <c r="R17" s="5"/>
      <c r="S17" s="7"/>
      <c r="T17" s="7"/>
      <c r="U17" s="7"/>
      <c r="V17" s="7"/>
      <c r="W17" s="7"/>
      <c r="X17" s="7"/>
      <c r="Y17" s="7"/>
      <c r="Z17" s="7"/>
      <c r="AA17" s="7"/>
      <c r="AB17" s="7"/>
      <c r="AC17" s="7"/>
      <c r="AD17" s="7"/>
      <c r="AE17" s="7"/>
      <c r="AF17" s="7"/>
      <c r="AG17" s="7"/>
      <c r="AH17" s="7"/>
    </row>
    <row r="18" spans="1:34" s="7" customFormat="1" ht="90.75" customHeight="1">
      <c r="A18" s="207">
        <v>16</v>
      </c>
      <c r="B18" s="28" t="s">
        <v>53</v>
      </c>
      <c r="C18" s="5" t="s">
        <v>548</v>
      </c>
      <c r="D18" s="29" t="s">
        <v>549</v>
      </c>
      <c r="E18" s="5">
        <v>73</v>
      </c>
      <c r="F18" s="5">
        <v>1966</v>
      </c>
      <c r="G18" s="6"/>
      <c r="H18" s="6"/>
      <c r="I18" s="175">
        <v>830352.37</v>
      </c>
      <c r="J18" s="5" t="s">
        <v>63</v>
      </c>
      <c r="K18" s="5" t="s">
        <v>397</v>
      </c>
      <c r="L18" s="14" t="s">
        <v>352</v>
      </c>
      <c r="M18" s="5" t="s">
        <v>397</v>
      </c>
      <c r="N18" s="5" t="s">
        <v>507</v>
      </c>
      <c r="O18" s="5" t="s">
        <v>550</v>
      </c>
      <c r="P18" s="5"/>
      <c r="Q18" s="5"/>
      <c r="R18" s="5"/>
    </row>
    <row r="19" spans="1:34" s="4" customFormat="1" ht="90.75" customHeight="1">
      <c r="A19" s="207">
        <v>17</v>
      </c>
      <c r="B19" s="34" t="s">
        <v>53</v>
      </c>
      <c r="C19" s="5" t="s">
        <v>565</v>
      </c>
      <c r="D19" s="16" t="s">
        <v>741</v>
      </c>
      <c r="E19" s="5">
        <v>68</v>
      </c>
      <c r="F19" s="5">
        <v>1951</v>
      </c>
      <c r="G19" s="6"/>
      <c r="H19" s="6"/>
      <c r="I19" s="20"/>
      <c r="J19" s="5" t="s">
        <v>63</v>
      </c>
      <c r="K19" s="5" t="s">
        <v>397</v>
      </c>
      <c r="L19" s="14" t="s">
        <v>352</v>
      </c>
      <c r="M19" s="5" t="s">
        <v>397</v>
      </c>
      <c r="N19" s="40" t="s">
        <v>507</v>
      </c>
      <c r="O19" s="18" t="s">
        <v>660</v>
      </c>
      <c r="P19" s="5" t="s">
        <v>742</v>
      </c>
      <c r="Q19" s="5"/>
      <c r="R19" s="5"/>
      <c r="S19" s="7"/>
      <c r="T19" s="7"/>
      <c r="U19" s="7"/>
      <c r="V19" s="7"/>
      <c r="W19" s="7"/>
      <c r="X19" s="7"/>
      <c r="Y19" s="7"/>
      <c r="Z19" s="7"/>
      <c r="AA19" s="7"/>
      <c r="AB19" s="7"/>
      <c r="AC19" s="7"/>
      <c r="AD19" s="7"/>
      <c r="AE19" s="7"/>
      <c r="AF19" s="7"/>
      <c r="AG19" s="7"/>
      <c r="AH19" s="7"/>
    </row>
    <row r="20" spans="1:34" s="7" customFormat="1" ht="90.75" customHeight="1">
      <c r="A20" s="207">
        <v>18</v>
      </c>
      <c r="B20" s="34" t="s">
        <v>53</v>
      </c>
      <c r="C20" s="5" t="s">
        <v>1208</v>
      </c>
      <c r="D20" s="16" t="s">
        <v>743</v>
      </c>
      <c r="E20" s="5">
        <v>74.2</v>
      </c>
      <c r="F20" s="5"/>
      <c r="G20" s="6"/>
      <c r="H20" s="6"/>
      <c r="I20" s="29"/>
      <c r="J20" s="5"/>
      <c r="K20" s="5"/>
      <c r="L20" s="14"/>
      <c r="M20" s="5"/>
      <c r="N20" s="40" t="s">
        <v>507</v>
      </c>
      <c r="O20" s="18" t="s">
        <v>744</v>
      </c>
      <c r="P20" s="5"/>
      <c r="Q20" s="5"/>
      <c r="R20" s="5"/>
    </row>
    <row r="21" spans="1:34" s="41" customFormat="1" ht="60">
      <c r="A21" s="207">
        <v>19</v>
      </c>
      <c r="B21" s="34" t="s">
        <v>53</v>
      </c>
      <c r="C21" s="5" t="s">
        <v>925</v>
      </c>
      <c r="D21" s="16" t="s">
        <v>926</v>
      </c>
      <c r="E21" s="41">
        <v>221.1</v>
      </c>
      <c r="N21" s="64" t="s">
        <v>507</v>
      </c>
      <c r="O21" s="48" t="s">
        <v>927</v>
      </c>
    </row>
    <row r="22" spans="1:34" s="7" customFormat="1" ht="78.75">
      <c r="A22" s="207">
        <v>20</v>
      </c>
      <c r="B22" s="28" t="s">
        <v>133</v>
      </c>
      <c r="C22" s="5" t="s">
        <v>573</v>
      </c>
      <c r="D22" s="29" t="s">
        <v>574</v>
      </c>
      <c r="E22" s="5">
        <v>70</v>
      </c>
      <c r="F22" s="5">
        <v>1938</v>
      </c>
      <c r="G22" s="5"/>
      <c r="H22" s="6"/>
      <c r="I22" s="30">
        <v>1071832.3</v>
      </c>
      <c r="J22" s="5" t="s">
        <v>63</v>
      </c>
      <c r="K22" s="5" t="s">
        <v>397</v>
      </c>
      <c r="L22" s="14" t="s">
        <v>350</v>
      </c>
      <c r="M22" s="5" t="s">
        <v>397</v>
      </c>
      <c r="N22" s="5" t="s">
        <v>507</v>
      </c>
      <c r="O22" s="5" t="s">
        <v>653</v>
      </c>
      <c r="P22" s="5"/>
      <c r="Q22" s="5"/>
      <c r="R22" s="5"/>
    </row>
  </sheetData>
  <mergeCells count="15">
    <mergeCell ref="M1:M2"/>
    <mergeCell ref="N1:N2"/>
    <mergeCell ref="O1:R1"/>
    <mergeCell ref="G1:G2"/>
    <mergeCell ref="H1:H2"/>
    <mergeCell ref="I1:I2"/>
    <mergeCell ref="J1:J2"/>
    <mergeCell ref="K1:K2"/>
    <mergeCell ref="L1:L2"/>
    <mergeCell ref="F1:F2"/>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87" orientation="landscape" verticalDpi="0" r:id="rId1"/>
  <colBreaks count="1" manualBreakCount="1">
    <brk id="14" max="1048575" man="1"/>
  </colBreaks>
  <legacyDrawing r:id="rId2"/>
</worksheet>
</file>

<file path=xl/worksheets/sheet5.xml><?xml version="1.0" encoding="utf-8"?>
<worksheet xmlns="http://schemas.openxmlformats.org/spreadsheetml/2006/main" xmlns:r="http://schemas.openxmlformats.org/officeDocument/2006/relationships">
  <dimension ref="A1:AH367"/>
  <sheetViews>
    <sheetView zoomScale="76" zoomScaleNormal="76" workbookViewId="0">
      <pane ySplit="1" topLeftCell="A362" activePane="bottomLeft" state="frozen"/>
      <selection pane="bottomLeft" activeCell="M363" sqref="M363:M367"/>
    </sheetView>
  </sheetViews>
  <sheetFormatPr defaultRowHeight="15"/>
  <cols>
    <col min="1" max="1" width="6" customWidth="1"/>
    <col min="2" max="2" width="18.7109375" customWidth="1"/>
    <col min="3" max="3" width="26.42578125" customWidth="1"/>
    <col min="4" max="4" width="17.7109375" customWidth="1"/>
    <col min="5" max="5" width="17.42578125" customWidth="1"/>
    <col min="6" max="6" width="10" customWidth="1"/>
    <col min="7" max="7" width="13.140625" customWidth="1"/>
    <col min="9" max="9" width="12.5703125" customWidth="1"/>
    <col min="10" max="10" width="12.28515625" customWidth="1"/>
    <col min="11" max="11" width="23.42578125" customWidth="1"/>
    <col min="12" max="12" width="18.140625" customWidth="1"/>
    <col min="13" max="13" width="25.5703125" customWidth="1"/>
    <col min="14" max="14" width="11.85546875" customWidth="1"/>
    <col min="15" max="15" width="25.85546875" customWidth="1"/>
    <col min="16" max="16" width="16.85546875" customWidth="1"/>
    <col min="17" max="17" width="12" customWidth="1"/>
  </cols>
  <sheetData>
    <row r="1" spans="1:34" ht="72.75" customHeight="1">
      <c r="A1" s="556" t="s">
        <v>0</v>
      </c>
      <c r="B1" s="558" t="s">
        <v>1</v>
      </c>
      <c r="C1" s="553" t="s">
        <v>2</v>
      </c>
      <c r="D1" s="560" t="s">
        <v>3</v>
      </c>
      <c r="E1" s="554" t="s">
        <v>4</v>
      </c>
      <c r="F1" s="553" t="s">
        <v>826</v>
      </c>
      <c r="G1" s="555" t="s">
        <v>5</v>
      </c>
      <c r="H1" s="555" t="s">
        <v>6</v>
      </c>
      <c r="I1" s="554" t="s">
        <v>7</v>
      </c>
      <c r="J1" s="554" t="s">
        <v>8</v>
      </c>
      <c r="K1" s="554" t="s">
        <v>9</v>
      </c>
      <c r="L1" s="554" t="s">
        <v>10</v>
      </c>
      <c r="M1" s="554" t="s">
        <v>11</v>
      </c>
      <c r="N1" s="554" t="s">
        <v>12</v>
      </c>
      <c r="O1" s="554" t="s">
        <v>17</v>
      </c>
      <c r="P1" s="554"/>
      <c r="Q1" s="554"/>
      <c r="R1" s="554"/>
      <c r="S1" s="7"/>
      <c r="T1" s="7"/>
      <c r="U1" s="7"/>
      <c r="V1" s="7"/>
      <c r="W1" s="7"/>
      <c r="X1" s="7"/>
      <c r="Y1" s="7"/>
      <c r="Z1" s="7"/>
      <c r="AA1" s="7"/>
      <c r="AB1" s="7"/>
      <c r="AC1" s="7"/>
      <c r="AD1" s="7"/>
      <c r="AE1" s="7"/>
      <c r="AF1" s="7"/>
      <c r="AG1" s="7"/>
      <c r="AH1" s="7"/>
    </row>
    <row r="2" spans="1:34" ht="57.75" customHeight="1">
      <c r="A2" s="557"/>
      <c r="B2" s="559"/>
      <c r="C2" s="550"/>
      <c r="D2" s="561"/>
      <c r="E2" s="554"/>
      <c r="F2" s="550"/>
      <c r="G2" s="555"/>
      <c r="H2" s="555"/>
      <c r="I2" s="554"/>
      <c r="J2" s="554"/>
      <c r="K2" s="554"/>
      <c r="L2" s="554"/>
      <c r="M2" s="554"/>
      <c r="N2" s="554"/>
      <c r="O2" s="59" t="s">
        <v>13</v>
      </c>
      <c r="P2" s="59" t="s">
        <v>14</v>
      </c>
      <c r="Q2" s="59" t="s">
        <v>15</v>
      </c>
      <c r="R2" s="59" t="s">
        <v>16</v>
      </c>
      <c r="S2" s="7"/>
      <c r="T2" s="7"/>
      <c r="U2" s="7"/>
      <c r="V2" s="7"/>
      <c r="W2" s="7"/>
      <c r="X2" s="7"/>
      <c r="Y2" s="7"/>
      <c r="Z2" s="7"/>
      <c r="AA2" s="7"/>
      <c r="AB2" s="7"/>
      <c r="AC2" s="7"/>
      <c r="AD2" s="7"/>
      <c r="AE2" s="7"/>
      <c r="AF2" s="7"/>
      <c r="AG2" s="7"/>
      <c r="AH2" s="7"/>
    </row>
    <row r="3" spans="1:34" s="4" customFormat="1" ht="56.25">
      <c r="A3" s="24">
        <v>1</v>
      </c>
      <c r="B3" s="34" t="s">
        <v>133</v>
      </c>
      <c r="C3" s="17" t="s">
        <v>194</v>
      </c>
      <c r="D3" s="16" t="s">
        <v>490</v>
      </c>
      <c r="E3" s="5">
        <v>55.89</v>
      </c>
      <c r="F3" s="5">
        <v>1940</v>
      </c>
      <c r="G3" s="5">
        <v>4078.49</v>
      </c>
      <c r="H3" s="6">
        <v>4078.49</v>
      </c>
      <c r="I3" s="5"/>
      <c r="J3" s="5" t="s">
        <v>63</v>
      </c>
      <c r="K3" s="5" t="s">
        <v>397</v>
      </c>
      <c r="L3" s="14" t="s">
        <v>350</v>
      </c>
      <c r="M3" s="5" t="s">
        <v>397</v>
      </c>
      <c r="N3" s="5" t="s">
        <v>19</v>
      </c>
      <c r="O3" s="5"/>
      <c r="P3" s="5"/>
      <c r="Q3" s="5"/>
      <c r="R3" s="5"/>
      <c r="S3" s="7"/>
      <c r="T3" s="7"/>
      <c r="U3" s="7"/>
      <c r="V3" s="7"/>
      <c r="W3" s="7"/>
      <c r="X3" s="7"/>
      <c r="Y3" s="7"/>
      <c r="Z3" s="7"/>
      <c r="AA3" s="7"/>
      <c r="AB3" s="7"/>
      <c r="AC3" s="7"/>
      <c r="AD3" s="7"/>
      <c r="AE3" s="7"/>
      <c r="AF3" s="7"/>
      <c r="AG3" s="7"/>
      <c r="AH3" s="7"/>
    </row>
    <row r="4" spans="1:34" s="4" customFormat="1" ht="56.25">
      <c r="A4" s="25">
        <v>2</v>
      </c>
      <c r="B4" s="34" t="s">
        <v>133</v>
      </c>
      <c r="C4" s="5" t="s">
        <v>195</v>
      </c>
      <c r="D4" s="16" t="s">
        <v>490</v>
      </c>
      <c r="E4" s="5">
        <v>59.1</v>
      </c>
      <c r="F4" s="5">
        <v>1940</v>
      </c>
      <c r="G4" s="5">
        <v>4312.7299999999996</v>
      </c>
      <c r="H4" s="6">
        <v>4312.7299999999996</v>
      </c>
      <c r="I4" s="5"/>
      <c r="J4" s="5" t="s">
        <v>63</v>
      </c>
      <c r="K4" s="5" t="s">
        <v>397</v>
      </c>
      <c r="L4" s="14" t="s">
        <v>350</v>
      </c>
      <c r="M4" s="5" t="s">
        <v>397</v>
      </c>
      <c r="N4" s="5" t="s">
        <v>19</v>
      </c>
      <c r="O4" s="5"/>
      <c r="P4" s="5"/>
      <c r="Q4" s="5"/>
      <c r="R4" s="5"/>
      <c r="S4" s="7"/>
      <c r="T4" s="7"/>
      <c r="U4" s="7"/>
      <c r="V4" s="7"/>
      <c r="W4" s="7"/>
      <c r="X4" s="7"/>
      <c r="Y4" s="7"/>
      <c r="Z4" s="7"/>
      <c r="AA4" s="7"/>
      <c r="AB4" s="7"/>
      <c r="AC4" s="7"/>
      <c r="AD4" s="7"/>
      <c r="AE4" s="7"/>
      <c r="AF4" s="7"/>
      <c r="AG4" s="7"/>
      <c r="AH4" s="7"/>
    </row>
    <row r="5" spans="1:34" s="4" customFormat="1" ht="56.25">
      <c r="A5" s="24">
        <v>3</v>
      </c>
      <c r="B5" s="34" t="s">
        <v>133</v>
      </c>
      <c r="C5" s="5" t="s">
        <v>196</v>
      </c>
      <c r="D5" s="21" t="s">
        <v>431</v>
      </c>
      <c r="E5" s="5">
        <v>59.3</v>
      </c>
      <c r="F5" s="5">
        <v>1940</v>
      </c>
      <c r="G5" s="5">
        <v>4327.33</v>
      </c>
      <c r="H5" s="6">
        <v>4327.33</v>
      </c>
      <c r="I5" s="21">
        <v>826591.85</v>
      </c>
      <c r="J5" s="5" t="s">
        <v>63</v>
      </c>
      <c r="K5" s="5" t="s">
        <v>397</v>
      </c>
      <c r="L5" s="14" t="s">
        <v>350</v>
      </c>
      <c r="M5" s="5" t="s">
        <v>397</v>
      </c>
      <c r="N5" s="5" t="s">
        <v>19</v>
      </c>
      <c r="O5" s="5"/>
      <c r="P5" s="5"/>
      <c r="Q5" s="5"/>
      <c r="R5" s="5"/>
      <c r="S5" s="7"/>
      <c r="T5" s="7"/>
      <c r="U5" s="7"/>
      <c r="V5" s="7"/>
      <c r="W5" s="7"/>
      <c r="X5" s="7"/>
      <c r="Y5" s="7"/>
      <c r="Z5" s="7"/>
      <c r="AA5" s="7"/>
      <c r="AB5" s="7"/>
      <c r="AC5" s="7"/>
      <c r="AD5" s="7"/>
      <c r="AE5" s="7"/>
      <c r="AF5" s="7"/>
      <c r="AG5" s="7"/>
      <c r="AH5" s="7"/>
    </row>
    <row r="6" spans="1:34" s="4" customFormat="1" ht="56.25">
      <c r="A6" s="25">
        <v>4</v>
      </c>
      <c r="B6" s="34" t="s">
        <v>133</v>
      </c>
      <c r="C6" s="5" t="s">
        <v>197</v>
      </c>
      <c r="D6" s="16" t="s">
        <v>490</v>
      </c>
      <c r="E6" s="5">
        <v>60.1</v>
      </c>
      <c r="F6" s="5">
        <v>1940</v>
      </c>
      <c r="G6" s="5">
        <v>4385.71</v>
      </c>
      <c r="H6" s="6">
        <v>4385.71</v>
      </c>
      <c r="I6" s="5"/>
      <c r="J6" s="5" t="s">
        <v>63</v>
      </c>
      <c r="K6" s="5" t="s">
        <v>397</v>
      </c>
      <c r="L6" s="14" t="s">
        <v>350</v>
      </c>
      <c r="M6" s="5" t="s">
        <v>397</v>
      </c>
      <c r="N6" s="5" t="s">
        <v>19</v>
      </c>
      <c r="O6" s="5"/>
      <c r="P6" s="5"/>
      <c r="Q6" s="5"/>
      <c r="R6" s="5"/>
      <c r="S6" s="7"/>
      <c r="T6" s="7"/>
      <c r="U6" s="7"/>
      <c r="V6" s="7"/>
      <c r="W6" s="7"/>
      <c r="X6" s="7"/>
      <c r="Y6" s="7"/>
      <c r="Z6" s="7"/>
      <c r="AA6" s="7"/>
      <c r="AB6" s="7"/>
      <c r="AC6" s="7"/>
      <c r="AD6" s="7"/>
      <c r="AE6" s="7"/>
      <c r="AF6" s="7"/>
      <c r="AG6" s="7"/>
      <c r="AH6" s="7"/>
    </row>
    <row r="7" spans="1:34" s="4" customFormat="1" ht="56.25">
      <c r="A7" s="24">
        <v>5</v>
      </c>
      <c r="B7" s="34" t="s">
        <v>133</v>
      </c>
      <c r="C7" s="5" t="s">
        <v>198</v>
      </c>
      <c r="D7" s="21" t="s">
        <v>432</v>
      </c>
      <c r="E7" s="5">
        <v>12.8</v>
      </c>
      <c r="F7" s="5">
        <v>1940</v>
      </c>
      <c r="G7" s="5">
        <v>934.06</v>
      </c>
      <c r="H7" s="6">
        <v>934.06</v>
      </c>
      <c r="I7" s="21">
        <v>1047479.42</v>
      </c>
      <c r="J7" s="5" t="s">
        <v>63</v>
      </c>
      <c r="K7" s="5" t="s">
        <v>397</v>
      </c>
      <c r="L7" s="14" t="s">
        <v>350</v>
      </c>
      <c r="M7" s="5" t="s">
        <v>397</v>
      </c>
      <c r="N7" s="5" t="s">
        <v>19</v>
      </c>
      <c r="O7" s="5"/>
      <c r="P7" s="5"/>
      <c r="Q7" s="5"/>
      <c r="R7" s="5"/>
      <c r="S7" s="7"/>
      <c r="T7" s="7"/>
      <c r="U7" s="7"/>
      <c r="V7" s="7"/>
      <c r="W7" s="7"/>
      <c r="X7" s="7"/>
      <c r="Y7" s="7"/>
      <c r="Z7" s="7"/>
      <c r="AA7" s="7"/>
      <c r="AB7" s="7"/>
      <c r="AC7" s="7"/>
      <c r="AD7" s="7"/>
      <c r="AE7" s="7"/>
      <c r="AF7" s="7"/>
      <c r="AG7" s="7"/>
      <c r="AH7" s="7"/>
    </row>
    <row r="8" spans="1:34" s="4" customFormat="1" ht="56.25">
      <c r="A8" s="25">
        <v>6</v>
      </c>
      <c r="B8" s="34" t="s">
        <v>133</v>
      </c>
      <c r="C8" s="5" t="s">
        <v>239</v>
      </c>
      <c r="D8" s="16" t="s">
        <v>490</v>
      </c>
      <c r="E8" s="5">
        <v>34.9</v>
      </c>
      <c r="F8" s="5">
        <v>1964</v>
      </c>
      <c r="G8" s="5">
        <v>17133.95</v>
      </c>
      <c r="H8" s="5">
        <v>17133.95</v>
      </c>
      <c r="I8" s="5"/>
      <c r="J8" s="5" t="s">
        <v>63</v>
      </c>
      <c r="K8" s="5" t="s">
        <v>397</v>
      </c>
      <c r="L8" s="14" t="s">
        <v>350</v>
      </c>
      <c r="M8" s="5" t="s">
        <v>397</v>
      </c>
      <c r="N8" s="5" t="s">
        <v>19</v>
      </c>
      <c r="O8" s="5"/>
      <c r="P8" s="5"/>
      <c r="Q8" s="5"/>
      <c r="R8" s="5"/>
      <c r="S8" s="7"/>
      <c r="T8" s="7"/>
      <c r="U8" s="7"/>
      <c r="V8" s="7"/>
      <c r="W8" s="7"/>
      <c r="X8" s="7"/>
      <c r="Y8" s="7"/>
      <c r="Z8" s="7"/>
      <c r="AA8" s="7"/>
      <c r="AB8" s="7"/>
      <c r="AC8" s="7"/>
      <c r="AD8" s="7"/>
      <c r="AE8" s="7"/>
      <c r="AF8" s="7"/>
      <c r="AG8" s="7"/>
      <c r="AH8" s="7"/>
    </row>
    <row r="9" spans="1:34" s="4" customFormat="1" ht="56.25">
      <c r="A9" s="24">
        <v>7</v>
      </c>
      <c r="B9" s="34" t="s">
        <v>133</v>
      </c>
      <c r="C9" s="5" t="s">
        <v>240</v>
      </c>
      <c r="D9" s="21" t="s">
        <v>446</v>
      </c>
      <c r="E9" s="5">
        <v>34.6</v>
      </c>
      <c r="F9" s="5">
        <v>1964</v>
      </c>
      <c r="G9" s="5">
        <v>16997.96</v>
      </c>
      <c r="H9" s="5">
        <v>16997.96</v>
      </c>
      <c r="I9" s="21">
        <v>547720.13</v>
      </c>
      <c r="J9" s="5" t="s">
        <v>63</v>
      </c>
      <c r="K9" s="5" t="s">
        <v>397</v>
      </c>
      <c r="L9" s="14" t="s">
        <v>350</v>
      </c>
      <c r="M9" s="5" t="s">
        <v>397</v>
      </c>
      <c r="N9" s="5" t="s">
        <v>19</v>
      </c>
      <c r="O9" s="5"/>
      <c r="P9" s="5"/>
      <c r="Q9" s="5"/>
      <c r="R9" s="5"/>
      <c r="S9" s="7"/>
      <c r="T9" s="7"/>
      <c r="U9" s="7"/>
      <c r="V9" s="7"/>
      <c r="W9" s="7"/>
      <c r="X9" s="7"/>
      <c r="Y9" s="7"/>
      <c r="Z9" s="7"/>
      <c r="AA9" s="7"/>
      <c r="AB9" s="7"/>
      <c r="AC9" s="7"/>
      <c r="AD9" s="7"/>
      <c r="AE9" s="7"/>
      <c r="AF9" s="7"/>
      <c r="AG9" s="7"/>
      <c r="AH9" s="7"/>
    </row>
    <row r="10" spans="1:34" s="4" customFormat="1" ht="53.25" customHeight="1">
      <c r="A10" s="25">
        <v>8</v>
      </c>
      <c r="B10" s="16" t="s">
        <v>36</v>
      </c>
      <c r="C10" s="5" t="s">
        <v>37</v>
      </c>
      <c r="D10" s="27" t="s">
        <v>469</v>
      </c>
      <c r="E10" s="5">
        <v>405.3</v>
      </c>
      <c r="F10" s="5"/>
      <c r="G10" s="6">
        <v>333102.98</v>
      </c>
      <c r="H10" s="6">
        <v>203357.92</v>
      </c>
      <c r="I10" s="21">
        <v>484458.9</v>
      </c>
      <c r="J10" s="5" t="s">
        <v>61</v>
      </c>
      <c r="K10" s="5" t="s">
        <v>397</v>
      </c>
      <c r="L10" s="5" t="s">
        <v>62</v>
      </c>
      <c r="M10" s="5" t="s">
        <v>397</v>
      </c>
      <c r="N10" s="5" t="s">
        <v>19</v>
      </c>
      <c r="O10" s="5" t="s">
        <v>793</v>
      </c>
      <c r="P10" s="5"/>
      <c r="Q10" s="5"/>
      <c r="R10" s="5"/>
      <c r="S10" s="7"/>
      <c r="T10" s="7"/>
      <c r="U10" s="7"/>
      <c r="V10" s="7"/>
      <c r="W10" s="7"/>
      <c r="X10" s="7"/>
      <c r="Y10" s="7"/>
      <c r="Z10" s="7"/>
      <c r="AA10" s="7"/>
      <c r="AB10" s="7"/>
      <c r="AC10" s="7"/>
      <c r="AD10" s="7"/>
      <c r="AE10" s="7"/>
      <c r="AF10" s="7"/>
      <c r="AG10" s="7"/>
      <c r="AH10" s="7"/>
    </row>
    <row r="11" spans="1:34" s="4" customFormat="1" ht="111.75" customHeight="1">
      <c r="A11" s="24">
        <v>9</v>
      </c>
      <c r="B11" s="16" t="s">
        <v>18</v>
      </c>
      <c r="C11" s="5" t="s">
        <v>21</v>
      </c>
      <c r="D11" s="8" t="s">
        <v>2312</v>
      </c>
      <c r="E11" s="5" t="s">
        <v>22</v>
      </c>
      <c r="F11" s="5"/>
      <c r="G11" s="6">
        <v>1218396.6399999999</v>
      </c>
      <c r="H11" s="6">
        <v>1218396.6399999999</v>
      </c>
      <c r="I11" s="5"/>
      <c r="J11" s="5" t="s">
        <v>61</v>
      </c>
      <c r="K11" s="5" t="s">
        <v>397</v>
      </c>
      <c r="L11" s="5" t="s">
        <v>62</v>
      </c>
      <c r="M11" s="5" t="s">
        <v>397</v>
      </c>
      <c r="N11" s="5" t="s">
        <v>19</v>
      </c>
      <c r="O11" s="5"/>
      <c r="P11" s="5"/>
      <c r="Q11" s="5"/>
      <c r="R11" s="5"/>
      <c r="S11" s="7"/>
      <c r="T11" s="7"/>
      <c r="U11" s="7"/>
      <c r="V11" s="7"/>
      <c r="W11" s="7"/>
      <c r="X11" s="7"/>
      <c r="Y11" s="7"/>
      <c r="Z11" s="7"/>
      <c r="AA11" s="7"/>
      <c r="AB11" s="7"/>
      <c r="AC11" s="7"/>
      <c r="AD11" s="7"/>
      <c r="AE11" s="7"/>
      <c r="AF11" s="7"/>
      <c r="AG11" s="7"/>
      <c r="AH11" s="7"/>
    </row>
    <row r="12" spans="1:34" s="4" customFormat="1" ht="54.75" customHeight="1">
      <c r="A12" s="24">
        <v>10</v>
      </c>
      <c r="B12" s="16" t="s">
        <v>707</v>
      </c>
      <c r="C12" s="5" t="s">
        <v>708</v>
      </c>
      <c r="D12" s="16"/>
      <c r="E12" s="5">
        <v>151.30000000000001</v>
      </c>
      <c r="F12" s="5"/>
      <c r="G12" s="6"/>
      <c r="H12" s="6"/>
      <c r="I12" s="5"/>
      <c r="J12" s="5"/>
      <c r="K12" s="5"/>
      <c r="L12" s="5"/>
      <c r="M12" s="5" t="s">
        <v>842</v>
      </c>
      <c r="N12" s="5" t="s">
        <v>19</v>
      </c>
      <c r="O12" s="5" t="s">
        <v>709</v>
      </c>
      <c r="P12" s="5"/>
      <c r="Q12" s="5"/>
      <c r="R12" s="5"/>
      <c r="S12" s="7"/>
      <c r="T12" s="7"/>
      <c r="U12" s="7"/>
      <c r="V12" s="7"/>
      <c r="W12" s="7"/>
      <c r="X12" s="7"/>
      <c r="Y12" s="7"/>
      <c r="Z12" s="7"/>
      <c r="AA12" s="7"/>
      <c r="AB12" s="7"/>
      <c r="AC12" s="7"/>
      <c r="AD12" s="7"/>
      <c r="AE12" s="7"/>
      <c r="AF12" s="7"/>
      <c r="AG12" s="7"/>
      <c r="AH12" s="7"/>
    </row>
    <row r="13" spans="1:34" ht="66.75" customHeight="1">
      <c r="A13" s="57">
        <v>11</v>
      </c>
      <c r="B13" s="28" t="s">
        <v>133</v>
      </c>
      <c r="C13" s="5" t="s">
        <v>628</v>
      </c>
      <c r="D13" s="20" t="s">
        <v>629</v>
      </c>
      <c r="E13" s="5" t="s">
        <v>825</v>
      </c>
      <c r="F13" s="70"/>
      <c r="G13" s="5">
        <v>634645.26</v>
      </c>
      <c r="H13" s="6">
        <v>3332.34</v>
      </c>
      <c r="I13" s="20">
        <v>364412.7</v>
      </c>
      <c r="J13" s="5" t="s">
        <v>814</v>
      </c>
      <c r="K13" s="5" t="s">
        <v>397</v>
      </c>
      <c r="L13" s="5" t="s">
        <v>816</v>
      </c>
      <c r="M13" s="5" t="s">
        <v>397</v>
      </c>
      <c r="N13" s="5" t="s">
        <v>19</v>
      </c>
      <c r="O13" s="5" t="s">
        <v>103</v>
      </c>
      <c r="P13" s="41"/>
      <c r="Q13" s="5"/>
      <c r="R13" s="5"/>
    </row>
    <row r="14" spans="1:34" s="83" customFormat="1" ht="52.5" customHeight="1">
      <c r="A14" s="80">
        <v>12</v>
      </c>
      <c r="B14" s="8" t="s">
        <v>58</v>
      </c>
      <c r="C14" s="8" t="s">
        <v>841</v>
      </c>
      <c r="D14" s="27" t="s">
        <v>1072</v>
      </c>
      <c r="E14" s="8">
        <v>17.5</v>
      </c>
      <c r="F14" s="8">
        <v>1954</v>
      </c>
      <c r="G14" s="8">
        <v>30657</v>
      </c>
      <c r="H14" s="8"/>
      <c r="I14" s="27"/>
      <c r="J14" s="8"/>
      <c r="K14" s="8"/>
      <c r="L14" s="81"/>
      <c r="M14" s="8"/>
      <c r="N14" s="8"/>
      <c r="O14" s="8"/>
      <c r="P14" s="8"/>
      <c r="Q14" s="8"/>
      <c r="R14" s="8"/>
      <c r="S14" s="82"/>
      <c r="T14" s="82"/>
      <c r="U14" s="82"/>
      <c r="V14" s="82"/>
      <c r="W14" s="82"/>
      <c r="X14" s="82"/>
      <c r="Y14" s="82"/>
      <c r="Z14" s="82"/>
      <c r="AA14" s="82"/>
      <c r="AB14" s="82"/>
      <c r="AC14" s="82"/>
      <c r="AD14" s="82"/>
      <c r="AE14" s="82"/>
      <c r="AF14" s="82"/>
      <c r="AG14" s="82"/>
      <c r="AH14" s="82"/>
    </row>
    <row r="15" spans="1:34" s="4" customFormat="1" ht="72" customHeight="1">
      <c r="A15" s="57">
        <v>13</v>
      </c>
      <c r="B15" s="16" t="s">
        <v>789</v>
      </c>
      <c r="C15" s="5" t="s">
        <v>790</v>
      </c>
      <c r="D15" s="16"/>
      <c r="E15" s="5">
        <v>153.4</v>
      </c>
      <c r="F15" s="5"/>
      <c r="G15" s="6"/>
      <c r="H15" s="6"/>
      <c r="I15" s="5"/>
      <c r="J15" s="5" t="s">
        <v>791</v>
      </c>
      <c r="K15" s="5"/>
      <c r="L15" s="14"/>
      <c r="M15" s="5"/>
      <c r="N15" s="5" t="s">
        <v>19</v>
      </c>
      <c r="O15" s="33"/>
      <c r="P15" s="5"/>
      <c r="Q15" s="5"/>
      <c r="R15" s="5"/>
      <c r="S15" s="7"/>
      <c r="T15" s="7"/>
      <c r="U15" s="7"/>
      <c r="V15" s="7"/>
      <c r="W15" s="7"/>
      <c r="X15" s="7"/>
      <c r="Y15" s="7"/>
      <c r="Z15" s="7"/>
      <c r="AA15" s="7"/>
      <c r="AB15" s="7"/>
      <c r="AC15" s="7"/>
      <c r="AD15" s="7"/>
      <c r="AE15" s="7"/>
      <c r="AF15" s="7"/>
      <c r="AG15" s="7"/>
      <c r="AH15" s="7"/>
    </row>
    <row r="16" spans="1:34" s="4" customFormat="1" ht="69.75" customHeight="1">
      <c r="A16" s="80">
        <v>14</v>
      </c>
      <c r="B16" s="15" t="s">
        <v>722</v>
      </c>
      <c r="C16" s="5" t="s">
        <v>33</v>
      </c>
      <c r="D16" s="16"/>
      <c r="E16" s="5" t="s">
        <v>723</v>
      </c>
      <c r="F16" s="5"/>
      <c r="G16" s="6"/>
      <c r="H16" s="6"/>
      <c r="I16" s="5"/>
      <c r="J16" s="5"/>
      <c r="K16" s="5"/>
      <c r="L16" s="5"/>
      <c r="M16" s="5"/>
      <c r="N16" s="5" t="s">
        <v>19</v>
      </c>
      <c r="O16" s="5" t="s">
        <v>724</v>
      </c>
      <c r="P16" s="5"/>
      <c r="Q16" s="5"/>
      <c r="R16" s="5"/>
      <c r="S16" s="7"/>
      <c r="T16" s="7"/>
      <c r="U16" s="7"/>
      <c r="V16" s="7"/>
      <c r="W16" s="7"/>
      <c r="X16" s="7"/>
      <c r="Y16" s="7"/>
      <c r="Z16" s="7"/>
      <c r="AA16" s="7"/>
      <c r="AB16" s="7"/>
      <c r="AC16" s="7"/>
      <c r="AD16" s="7"/>
      <c r="AE16" s="7"/>
      <c r="AF16" s="7"/>
      <c r="AG16" s="7"/>
      <c r="AH16" s="7"/>
    </row>
    <row r="17" spans="1:34" s="4" customFormat="1" ht="73.5" customHeight="1">
      <c r="A17" s="57">
        <v>15</v>
      </c>
      <c r="B17" s="15" t="s">
        <v>725</v>
      </c>
      <c r="C17" s="5" t="s">
        <v>732</v>
      </c>
      <c r="D17" s="16"/>
      <c r="E17" s="5">
        <v>2.2000000000000002</v>
      </c>
      <c r="F17" s="5"/>
      <c r="G17" s="6"/>
      <c r="H17" s="6"/>
      <c r="I17" s="5"/>
      <c r="J17" s="5"/>
      <c r="K17" s="5"/>
      <c r="L17" s="14" t="s">
        <v>765</v>
      </c>
      <c r="M17" s="5"/>
      <c r="N17" s="5" t="s">
        <v>19</v>
      </c>
      <c r="O17" s="5" t="s">
        <v>733</v>
      </c>
      <c r="P17" s="5"/>
      <c r="Q17" s="5"/>
      <c r="R17" s="5"/>
      <c r="S17" s="7"/>
      <c r="T17" s="7"/>
      <c r="U17" s="7"/>
      <c r="V17" s="7"/>
      <c r="W17" s="7"/>
      <c r="X17" s="7"/>
      <c r="Y17" s="7"/>
      <c r="Z17" s="7"/>
      <c r="AA17" s="7"/>
      <c r="AB17" s="7"/>
      <c r="AC17" s="7"/>
      <c r="AD17" s="7"/>
      <c r="AE17" s="7"/>
      <c r="AF17" s="7"/>
      <c r="AG17" s="7"/>
      <c r="AH17" s="7"/>
    </row>
    <row r="18" spans="1:34" s="4" customFormat="1" ht="73.5" customHeight="1">
      <c r="A18" s="80">
        <v>16</v>
      </c>
      <c r="B18" s="15" t="s">
        <v>725</v>
      </c>
      <c r="C18" s="5" t="s">
        <v>730</v>
      </c>
      <c r="D18" s="16"/>
      <c r="E18" s="5">
        <v>2.2000000000000002</v>
      </c>
      <c r="F18" s="5"/>
      <c r="G18" s="6"/>
      <c r="H18" s="6"/>
      <c r="I18" s="5"/>
      <c r="J18" s="5"/>
      <c r="K18" s="5"/>
      <c r="L18" s="14" t="s">
        <v>765</v>
      </c>
      <c r="M18" s="5"/>
      <c r="N18" s="5" t="s">
        <v>19</v>
      </c>
      <c r="O18" s="5" t="s">
        <v>731</v>
      </c>
      <c r="P18" s="5"/>
      <c r="Q18" s="5"/>
      <c r="R18" s="5"/>
      <c r="S18" s="7"/>
      <c r="T18" s="7"/>
      <c r="U18" s="7"/>
      <c r="V18" s="7"/>
      <c r="W18" s="7"/>
      <c r="X18" s="7"/>
      <c r="Y18" s="7"/>
      <c r="Z18" s="7"/>
      <c r="AA18" s="7"/>
      <c r="AB18" s="7"/>
      <c r="AC18" s="7"/>
      <c r="AD18" s="7"/>
      <c r="AE18" s="7"/>
      <c r="AF18" s="7"/>
      <c r="AG18" s="7"/>
      <c r="AH18" s="7"/>
    </row>
    <row r="19" spans="1:34" s="4" customFormat="1" ht="73.5" customHeight="1">
      <c r="A19" s="57">
        <v>17</v>
      </c>
      <c r="B19" s="15" t="s">
        <v>725</v>
      </c>
      <c r="C19" s="5" t="s">
        <v>728</v>
      </c>
      <c r="D19" s="16"/>
      <c r="E19" s="5">
        <v>33.6</v>
      </c>
      <c r="F19" s="5"/>
      <c r="G19" s="6"/>
      <c r="H19" s="6"/>
      <c r="I19" s="5"/>
      <c r="J19" s="5"/>
      <c r="K19" s="5"/>
      <c r="L19" s="14" t="s">
        <v>765</v>
      </c>
      <c r="M19" s="5"/>
      <c r="N19" s="5" t="s">
        <v>19</v>
      </c>
      <c r="O19" s="5" t="s">
        <v>729</v>
      </c>
      <c r="P19" s="5"/>
      <c r="Q19" s="5"/>
      <c r="R19" s="5"/>
      <c r="S19" s="7"/>
      <c r="T19" s="7"/>
      <c r="U19" s="7"/>
      <c r="V19" s="7"/>
      <c r="W19" s="7"/>
      <c r="X19" s="7"/>
      <c r="Y19" s="7"/>
      <c r="Z19" s="7"/>
      <c r="AA19" s="7"/>
      <c r="AB19" s="7"/>
      <c r="AC19" s="7"/>
      <c r="AD19" s="7"/>
      <c r="AE19" s="7"/>
      <c r="AF19" s="7"/>
      <c r="AG19" s="7"/>
      <c r="AH19" s="7"/>
    </row>
    <row r="20" spans="1:34" s="4" customFormat="1" ht="79.5" customHeight="1">
      <c r="A20" s="80">
        <v>18</v>
      </c>
      <c r="B20" s="15" t="s">
        <v>725</v>
      </c>
      <c r="C20" s="5" t="s">
        <v>727</v>
      </c>
      <c r="D20" s="33"/>
      <c r="E20" s="16">
        <v>2.2999999999999998</v>
      </c>
      <c r="F20" s="16"/>
      <c r="G20" s="6"/>
      <c r="H20" s="6"/>
      <c r="I20" s="5"/>
      <c r="J20" s="5"/>
      <c r="K20" s="5"/>
      <c r="L20" s="14" t="s">
        <v>765</v>
      </c>
      <c r="M20" s="5"/>
      <c r="N20" s="5" t="s">
        <v>19</v>
      </c>
      <c r="O20" s="5" t="s">
        <v>726</v>
      </c>
      <c r="P20" s="5"/>
      <c r="Q20" s="5"/>
      <c r="R20" s="5"/>
      <c r="S20" s="7"/>
      <c r="T20" s="7"/>
      <c r="U20" s="7"/>
      <c r="V20" s="7"/>
      <c r="W20" s="7"/>
      <c r="X20" s="7"/>
      <c r="Y20" s="7"/>
      <c r="Z20" s="7"/>
      <c r="AA20" s="7"/>
      <c r="AB20" s="7"/>
      <c r="AC20" s="7"/>
      <c r="AD20" s="7"/>
      <c r="AE20" s="7"/>
      <c r="AF20" s="7"/>
      <c r="AG20" s="7"/>
      <c r="AH20" s="7"/>
    </row>
    <row r="21" spans="1:34" s="4" customFormat="1" ht="125.25" customHeight="1">
      <c r="A21" s="57">
        <v>19</v>
      </c>
      <c r="B21" s="15" t="s">
        <v>867</v>
      </c>
      <c r="C21" s="5" t="s">
        <v>713</v>
      </c>
      <c r="D21" s="8"/>
      <c r="E21" s="5" t="s">
        <v>714</v>
      </c>
      <c r="F21" s="5"/>
      <c r="G21" s="6"/>
      <c r="H21" s="6"/>
      <c r="I21" s="5"/>
      <c r="J21" s="5"/>
      <c r="K21" s="5"/>
      <c r="L21" s="5" t="s">
        <v>715</v>
      </c>
      <c r="M21" s="18" t="s">
        <v>1194</v>
      </c>
      <c r="N21" s="5" t="s">
        <v>19</v>
      </c>
      <c r="O21" s="33"/>
      <c r="P21" s="18"/>
      <c r="Q21" s="5"/>
      <c r="R21" s="5"/>
      <c r="S21" s="7"/>
      <c r="T21" s="7"/>
      <c r="U21" s="7"/>
      <c r="V21" s="7"/>
      <c r="W21" s="7"/>
      <c r="X21" s="7"/>
      <c r="Y21" s="7"/>
      <c r="Z21" s="7"/>
      <c r="AA21" s="7"/>
      <c r="AB21" s="7"/>
      <c r="AC21" s="7"/>
      <c r="AD21" s="7"/>
      <c r="AE21" s="7"/>
      <c r="AF21" s="7"/>
      <c r="AG21" s="7"/>
      <c r="AH21" s="7"/>
    </row>
    <row r="22" spans="1:34" s="4" customFormat="1" ht="108" customHeight="1">
      <c r="A22" s="80">
        <v>20</v>
      </c>
      <c r="B22" s="15" t="s">
        <v>867</v>
      </c>
      <c r="C22" s="5" t="s">
        <v>717</v>
      </c>
      <c r="D22" s="8"/>
      <c r="E22" s="5" t="s">
        <v>718</v>
      </c>
      <c r="F22" s="5"/>
      <c r="G22" s="6"/>
      <c r="H22" s="6"/>
      <c r="I22" s="5"/>
      <c r="J22" s="5"/>
      <c r="K22" s="5"/>
      <c r="L22" s="5" t="s">
        <v>716</v>
      </c>
      <c r="M22" s="18" t="s">
        <v>3180</v>
      </c>
      <c r="N22" s="5" t="s">
        <v>19</v>
      </c>
      <c r="O22" s="33"/>
      <c r="P22" s="18"/>
      <c r="Q22" s="5"/>
      <c r="R22" s="5"/>
      <c r="S22" s="7"/>
      <c r="T22" s="7"/>
      <c r="U22" s="7"/>
      <c r="V22" s="7"/>
      <c r="W22" s="7"/>
      <c r="X22" s="7"/>
      <c r="Y22" s="7"/>
      <c r="Z22" s="7"/>
      <c r="AA22" s="7"/>
      <c r="AB22" s="7"/>
      <c r="AC22" s="7"/>
      <c r="AD22" s="7"/>
      <c r="AE22" s="7"/>
      <c r="AF22" s="7"/>
      <c r="AG22" s="7"/>
      <c r="AH22" s="7"/>
    </row>
    <row r="23" spans="1:34" s="4" customFormat="1" ht="104.25" customHeight="1">
      <c r="A23" s="57">
        <v>21</v>
      </c>
      <c r="B23" s="15" t="s">
        <v>866</v>
      </c>
      <c r="C23" s="5" t="s">
        <v>719</v>
      </c>
      <c r="D23" s="8"/>
      <c r="E23" s="5" t="s">
        <v>720</v>
      </c>
      <c r="F23" s="5"/>
      <c r="G23" s="6"/>
      <c r="H23" s="6"/>
      <c r="I23" s="5"/>
      <c r="J23" s="5"/>
      <c r="K23" s="5"/>
      <c r="L23" s="5" t="s">
        <v>721</v>
      </c>
      <c r="M23" s="18" t="s">
        <v>1194</v>
      </c>
      <c r="N23" s="5" t="s">
        <v>19</v>
      </c>
      <c r="O23" s="7"/>
      <c r="P23" s="18"/>
      <c r="Q23" s="5"/>
      <c r="R23" s="5"/>
      <c r="S23" s="7"/>
      <c r="T23" s="7"/>
      <c r="U23" s="7"/>
      <c r="V23" s="7"/>
      <c r="W23" s="7"/>
      <c r="X23" s="7"/>
      <c r="Y23" s="7"/>
      <c r="Z23" s="7"/>
      <c r="AA23" s="7"/>
      <c r="AB23" s="7"/>
      <c r="AC23" s="7"/>
      <c r="AD23" s="7"/>
      <c r="AE23" s="7"/>
      <c r="AF23" s="7"/>
      <c r="AG23" s="7"/>
      <c r="AH23" s="7"/>
    </row>
    <row r="24" spans="1:34" s="4" customFormat="1" ht="106.5" customHeight="1">
      <c r="A24" s="80">
        <v>22</v>
      </c>
      <c r="B24" s="15" t="s">
        <v>866</v>
      </c>
      <c r="C24" s="5" t="s">
        <v>703</v>
      </c>
      <c r="D24" s="8" t="s">
        <v>704</v>
      </c>
      <c r="E24" s="5" t="s">
        <v>705</v>
      </c>
      <c r="F24" s="5"/>
      <c r="G24" s="6"/>
      <c r="H24" s="6"/>
      <c r="I24" s="5"/>
      <c r="J24" s="5"/>
      <c r="K24" s="5"/>
      <c r="L24" s="5" t="s">
        <v>706</v>
      </c>
      <c r="M24" s="18" t="s">
        <v>1195</v>
      </c>
      <c r="N24" s="5" t="s">
        <v>19</v>
      </c>
      <c r="O24" s="33"/>
      <c r="P24" s="18"/>
      <c r="Q24" s="5"/>
      <c r="R24" s="5"/>
      <c r="S24" s="7"/>
      <c r="T24" s="7"/>
      <c r="U24" s="7"/>
      <c r="V24" s="7"/>
      <c r="W24" s="7"/>
      <c r="X24" s="7"/>
      <c r="Y24" s="7"/>
      <c r="Z24" s="7"/>
      <c r="AA24" s="7"/>
      <c r="AB24" s="7"/>
      <c r="AC24" s="7"/>
      <c r="AD24" s="7"/>
      <c r="AE24" s="7"/>
      <c r="AF24" s="7"/>
      <c r="AG24" s="7"/>
      <c r="AH24" s="7"/>
    </row>
    <row r="25" spans="1:34" s="4" customFormat="1" ht="118.5" customHeight="1">
      <c r="A25" s="57">
        <v>23</v>
      </c>
      <c r="B25" s="15" t="s">
        <v>868</v>
      </c>
      <c r="C25" s="5" t="s">
        <v>710</v>
      </c>
      <c r="D25" s="8"/>
      <c r="E25" s="5" t="s">
        <v>711</v>
      </c>
      <c r="F25" s="5"/>
      <c r="G25" s="6"/>
      <c r="H25" s="6"/>
      <c r="I25" s="5"/>
      <c r="J25" s="5"/>
      <c r="K25" s="5"/>
      <c r="L25" s="5" t="s">
        <v>712</v>
      </c>
      <c r="M25" s="18" t="s">
        <v>1195</v>
      </c>
      <c r="N25" s="5" t="s">
        <v>19</v>
      </c>
      <c r="O25" s="33"/>
      <c r="P25" s="18"/>
      <c r="Q25" s="5"/>
      <c r="R25" s="5"/>
      <c r="S25" s="7"/>
      <c r="T25" s="7"/>
      <c r="U25" s="7"/>
      <c r="V25" s="7"/>
      <c r="W25" s="7"/>
      <c r="X25" s="7"/>
      <c r="Y25" s="7"/>
      <c r="Z25" s="7"/>
      <c r="AA25" s="7"/>
      <c r="AB25" s="7"/>
      <c r="AC25" s="7"/>
      <c r="AD25" s="7"/>
      <c r="AE25" s="7"/>
      <c r="AF25" s="7"/>
      <c r="AG25" s="7"/>
      <c r="AH25" s="7"/>
    </row>
    <row r="26" spans="1:34" s="7" customFormat="1" ht="42.75" customHeight="1">
      <c r="A26" s="80">
        <v>24</v>
      </c>
      <c r="B26" s="34" t="s">
        <v>53</v>
      </c>
      <c r="C26" s="5" t="s">
        <v>54</v>
      </c>
      <c r="D26" s="16" t="s">
        <v>490</v>
      </c>
      <c r="E26" s="5">
        <v>613.9</v>
      </c>
      <c r="F26" s="5">
        <v>1975</v>
      </c>
      <c r="G26" s="5">
        <v>2069461.53</v>
      </c>
      <c r="H26" s="6"/>
      <c r="I26" s="5"/>
      <c r="J26" s="5"/>
      <c r="K26" s="5" t="s">
        <v>397</v>
      </c>
      <c r="L26" s="5"/>
      <c r="M26" s="5"/>
      <c r="N26" s="5" t="s">
        <v>19</v>
      </c>
      <c r="O26" s="5"/>
      <c r="P26" s="5"/>
      <c r="Q26" s="5"/>
      <c r="R26" s="5"/>
    </row>
    <row r="27" spans="1:34" s="4" customFormat="1" ht="39" customHeight="1">
      <c r="A27" s="57">
        <v>25</v>
      </c>
      <c r="B27" s="34" t="s">
        <v>53</v>
      </c>
      <c r="C27" s="5" t="s">
        <v>55</v>
      </c>
      <c r="D27" s="16" t="s">
        <v>490</v>
      </c>
      <c r="E27" s="5">
        <v>1381.8</v>
      </c>
      <c r="F27" s="5">
        <v>1968</v>
      </c>
      <c r="G27" s="5">
        <v>474684.68</v>
      </c>
      <c r="H27" s="6"/>
      <c r="I27" s="5"/>
      <c r="J27" s="5"/>
      <c r="K27" s="5" t="s">
        <v>397</v>
      </c>
      <c r="L27" s="5"/>
      <c r="M27" s="5"/>
      <c r="N27" s="5" t="s">
        <v>19</v>
      </c>
      <c r="O27" s="5"/>
      <c r="P27" s="5"/>
      <c r="Q27" s="5"/>
      <c r="R27" s="5"/>
      <c r="S27" s="7"/>
      <c r="T27" s="7"/>
      <c r="U27" s="7"/>
      <c r="V27" s="7"/>
      <c r="W27" s="7"/>
      <c r="X27" s="7"/>
      <c r="Y27" s="7"/>
      <c r="Z27" s="7"/>
      <c r="AA27" s="7"/>
      <c r="AB27" s="7"/>
      <c r="AC27" s="7"/>
      <c r="AD27" s="7"/>
      <c r="AE27" s="7"/>
      <c r="AF27" s="7"/>
      <c r="AG27" s="7"/>
      <c r="AH27" s="7"/>
    </row>
    <row r="28" spans="1:34" s="4" customFormat="1" ht="42" customHeight="1">
      <c r="A28" s="80">
        <v>26</v>
      </c>
      <c r="B28" s="34" t="s">
        <v>53</v>
      </c>
      <c r="C28" s="5" t="s">
        <v>56</v>
      </c>
      <c r="D28" s="20" t="s">
        <v>472</v>
      </c>
      <c r="E28" s="5">
        <v>569.5</v>
      </c>
      <c r="F28" s="5"/>
      <c r="G28" s="6">
        <v>1480050</v>
      </c>
      <c r="H28" s="6"/>
      <c r="I28" s="21">
        <v>7973128.2999999998</v>
      </c>
      <c r="J28" s="5"/>
      <c r="K28" s="5" t="s">
        <v>397</v>
      </c>
      <c r="L28" s="5"/>
      <c r="M28" s="5"/>
      <c r="N28" s="5" t="s">
        <v>19</v>
      </c>
      <c r="O28" s="5"/>
      <c r="P28" s="5"/>
      <c r="Q28" s="5"/>
      <c r="R28" s="5"/>
      <c r="S28" s="7"/>
      <c r="T28" s="7"/>
      <c r="U28" s="7"/>
      <c r="V28" s="7"/>
      <c r="W28" s="7"/>
      <c r="X28" s="7"/>
      <c r="Y28" s="7"/>
      <c r="Z28" s="7"/>
      <c r="AA28" s="7"/>
      <c r="AB28" s="7"/>
      <c r="AC28" s="7"/>
      <c r="AD28" s="7"/>
      <c r="AE28" s="7"/>
      <c r="AF28" s="7"/>
      <c r="AG28" s="7"/>
      <c r="AH28" s="7"/>
    </row>
    <row r="29" spans="1:34" s="4" customFormat="1" ht="36" customHeight="1">
      <c r="A29" s="57">
        <v>27</v>
      </c>
      <c r="B29" s="34" t="s">
        <v>53</v>
      </c>
      <c r="C29" s="5" t="s">
        <v>57</v>
      </c>
      <c r="D29" s="21" t="s">
        <v>473</v>
      </c>
      <c r="E29" s="5">
        <v>489.1</v>
      </c>
      <c r="F29" s="5"/>
      <c r="G29" s="6">
        <v>316363.81</v>
      </c>
      <c r="H29" s="6"/>
      <c r="I29" s="21">
        <v>6686275.79</v>
      </c>
      <c r="J29" s="5"/>
      <c r="K29" s="5" t="s">
        <v>397</v>
      </c>
      <c r="L29" s="5"/>
      <c r="M29" s="5"/>
      <c r="N29" s="5" t="s">
        <v>19</v>
      </c>
      <c r="O29" s="5"/>
      <c r="P29" s="5"/>
      <c r="Q29" s="5"/>
      <c r="R29" s="5"/>
      <c r="S29" s="7"/>
      <c r="T29" s="7"/>
      <c r="U29" s="7"/>
      <c r="V29" s="7"/>
      <c r="W29" s="7"/>
      <c r="X29" s="7"/>
      <c r="Y29" s="7"/>
      <c r="Z29" s="7"/>
      <c r="AA29" s="7"/>
      <c r="AB29" s="7"/>
      <c r="AC29" s="7"/>
      <c r="AD29" s="7"/>
      <c r="AE29" s="7"/>
      <c r="AF29" s="7"/>
      <c r="AG29" s="7"/>
      <c r="AH29" s="7"/>
    </row>
    <row r="30" spans="1:34" s="4" customFormat="1" ht="82.5" customHeight="1">
      <c r="A30" s="80">
        <v>28</v>
      </c>
      <c r="B30" s="28" t="s">
        <v>133</v>
      </c>
      <c r="C30" s="5" t="s">
        <v>928</v>
      </c>
      <c r="D30" s="32" t="s">
        <v>941</v>
      </c>
      <c r="E30" s="5">
        <v>71.900000000000006</v>
      </c>
      <c r="F30" s="5">
        <v>2013</v>
      </c>
      <c r="G30" s="6">
        <v>1784151.05</v>
      </c>
      <c r="H30" s="6"/>
      <c r="I30" s="21"/>
      <c r="J30" s="5" t="s">
        <v>1101</v>
      </c>
      <c r="K30" s="5"/>
      <c r="L30" s="5" t="s">
        <v>942</v>
      </c>
      <c r="M30" s="33"/>
      <c r="N30" s="5" t="s">
        <v>19</v>
      </c>
      <c r="O30" s="5" t="s">
        <v>103</v>
      </c>
      <c r="P30" s="33"/>
      <c r="Q30" s="5"/>
      <c r="R30" s="5"/>
      <c r="S30" s="7"/>
      <c r="T30" s="7"/>
      <c r="U30" s="7"/>
      <c r="V30" s="7"/>
      <c r="W30" s="7"/>
      <c r="X30" s="7"/>
      <c r="Y30" s="7"/>
      <c r="Z30" s="7"/>
      <c r="AA30" s="7"/>
      <c r="AB30" s="7"/>
      <c r="AC30" s="7"/>
      <c r="AD30" s="7"/>
      <c r="AE30" s="7"/>
      <c r="AF30" s="7"/>
      <c r="AG30" s="7"/>
      <c r="AH30" s="7"/>
    </row>
    <row r="31" spans="1:34" s="4" customFormat="1" ht="82.5" customHeight="1">
      <c r="A31" s="57">
        <v>29</v>
      </c>
      <c r="B31" s="28" t="s">
        <v>133</v>
      </c>
      <c r="C31" s="5" t="s">
        <v>929</v>
      </c>
      <c r="D31" s="32" t="s">
        <v>943</v>
      </c>
      <c r="E31" s="5">
        <v>66.5</v>
      </c>
      <c r="F31" s="5">
        <v>2013</v>
      </c>
      <c r="G31" s="6">
        <v>1650153.61</v>
      </c>
      <c r="H31" s="6"/>
      <c r="I31" s="21"/>
      <c r="J31" s="5" t="s">
        <v>1101</v>
      </c>
      <c r="K31" s="5"/>
      <c r="L31" s="5" t="s">
        <v>944</v>
      </c>
      <c r="M31" s="33"/>
      <c r="N31" s="5" t="s">
        <v>19</v>
      </c>
      <c r="O31" s="5" t="s">
        <v>103</v>
      </c>
      <c r="P31" s="33"/>
      <c r="Q31" s="5"/>
      <c r="R31" s="5"/>
      <c r="S31" s="7"/>
      <c r="T31" s="7"/>
      <c r="U31" s="7"/>
      <c r="V31" s="7"/>
      <c r="W31" s="7"/>
      <c r="X31" s="7"/>
      <c r="Y31" s="7"/>
      <c r="Z31" s="7"/>
      <c r="AA31" s="7"/>
      <c r="AB31" s="7"/>
      <c r="AC31" s="7"/>
      <c r="AD31" s="7"/>
      <c r="AE31" s="7"/>
      <c r="AF31" s="7"/>
      <c r="AG31" s="7"/>
      <c r="AH31" s="7"/>
    </row>
    <row r="32" spans="1:34" s="4" customFormat="1" ht="82.5" customHeight="1">
      <c r="A32" s="80">
        <v>30</v>
      </c>
      <c r="B32" s="28" t="s">
        <v>133</v>
      </c>
      <c r="C32" s="5" t="s">
        <v>930</v>
      </c>
      <c r="D32" s="32" t="s">
        <v>945</v>
      </c>
      <c r="E32" s="5">
        <v>70.7</v>
      </c>
      <c r="F32" s="5">
        <v>2013</v>
      </c>
      <c r="G32" s="6">
        <v>1754373.84</v>
      </c>
      <c r="H32" s="6"/>
      <c r="I32" s="21"/>
      <c r="J32" s="5" t="s">
        <v>1101</v>
      </c>
      <c r="K32" s="5"/>
      <c r="L32" s="5" t="s">
        <v>946</v>
      </c>
      <c r="M32" s="33"/>
      <c r="N32" s="5" t="s">
        <v>19</v>
      </c>
      <c r="O32" s="5" t="s">
        <v>103</v>
      </c>
      <c r="P32" s="33"/>
      <c r="Q32" s="5"/>
      <c r="R32" s="5"/>
      <c r="S32" s="7"/>
      <c r="T32" s="7"/>
      <c r="U32" s="7"/>
      <c r="V32" s="7"/>
      <c r="W32" s="7"/>
      <c r="X32" s="7"/>
      <c r="Y32" s="7"/>
      <c r="Z32" s="7"/>
      <c r="AA32" s="7"/>
      <c r="AB32" s="7"/>
      <c r="AC32" s="7"/>
      <c r="AD32" s="7"/>
      <c r="AE32" s="7"/>
      <c r="AF32" s="7"/>
      <c r="AG32" s="7"/>
      <c r="AH32" s="7"/>
    </row>
    <row r="33" spans="1:34" s="4" customFormat="1" ht="82.5" customHeight="1">
      <c r="A33" s="57">
        <v>31</v>
      </c>
      <c r="B33" s="28" t="s">
        <v>133</v>
      </c>
      <c r="C33" s="5" t="s">
        <v>931</v>
      </c>
      <c r="D33" s="32" t="s">
        <v>947</v>
      </c>
      <c r="E33" s="5">
        <v>53.4</v>
      </c>
      <c r="F33" s="5">
        <v>2013</v>
      </c>
      <c r="G33" s="6">
        <v>1325085.69</v>
      </c>
      <c r="H33" s="6"/>
      <c r="I33" s="21"/>
      <c r="J33" s="5" t="s">
        <v>1101</v>
      </c>
      <c r="K33" s="5"/>
      <c r="L33" s="5" t="s">
        <v>948</v>
      </c>
      <c r="M33" s="33"/>
      <c r="N33" s="5" t="s">
        <v>19</v>
      </c>
      <c r="O33" s="5" t="s">
        <v>103</v>
      </c>
      <c r="P33" s="33"/>
      <c r="Q33" s="5"/>
      <c r="R33" s="5"/>
      <c r="S33" s="7"/>
      <c r="T33" s="7"/>
      <c r="U33" s="7"/>
      <c r="V33" s="7"/>
      <c r="W33" s="7"/>
      <c r="X33" s="7"/>
      <c r="Y33" s="7"/>
      <c r="Z33" s="7"/>
      <c r="AA33" s="7"/>
      <c r="AB33" s="7"/>
      <c r="AC33" s="7"/>
      <c r="AD33" s="7"/>
      <c r="AE33" s="7"/>
      <c r="AF33" s="7"/>
      <c r="AG33" s="7"/>
      <c r="AH33" s="7"/>
    </row>
    <row r="34" spans="1:34" s="4" customFormat="1" ht="82.5" customHeight="1">
      <c r="A34" s="80">
        <v>32</v>
      </c>
      <c r="B34" s="28" t="s">
        <v>133</v>
      </c>
      <c r="C34" s="5" t="s">
        <v>932</v>
      </c>
      <c r="D34" s="32" t="s">
        <v>950</v>
      </c>
      <c r="E34" s="5">
        <v>70.2</v>
      </c>
      <c r="F34" s="5">
        <v>2013</v>
      </c>
      <c r="G34" s="6">
        <v>1741966.67</v>
      </c>
      <c r="H34" s="6"/>
      <c r="I34" s="21"/>
      <c r="J34" s="5" t="s">
        <v>1101</v>
      </c>
      <c r="K34" s="5"/>
      <c r="L34" s="5" t="s">
        <v>949</v>
      </c>
      <c r="M34" s="33"/>
      <c r="N34" s="5" t="s">
        <v>19</v>
      </c>
      <c r="O34" s="5" t="s">
        <v>103</v>
      </c>
      <c r="P34" s="33"/>
      <c r="Q34" s="5"/>
      <c r="R34" s="5"/>
      <c r="S34" s="7"/>
      <c r="T34" s="7"/>
      <c r="U34" s="7"/>
      <c r="V34" s="7"/>
      <c r="W34" s="7"/>
      <c r="X34" s="7"/>
      <c r="Y34" s="7"/>
      <c r="Z34" s="7"/>
      <c r="AA34" s="7"/>
      <c r="AB34" s="7"/>
      <c r="AC34" s="7"/>
      <c r="AD34" s="7"/>
      <c r="AE34" s="7"/>
      <c r="AF34" s="7"/>
      <c r="AG34" s="7"/>
      <c r="AH34" s="7"/>
    </row>
    <row r="35" spans="1:34" s="4" customFormat="1" ht="82.5" customHeight="1">
      <c r="A35" s="57">
        <v>33</v>
      </c>
      <c r="B35" s="28" t="s">
        <v>133</v>
      </c>
      <c r="C35" s="5" t="s">
        <v>933</v>
      </c>
      <c r="D35" s="32" t="s">
        <v>951</v>
      </c>
      <c r="E35" s="5">
        <v>52.5</v>
      </c>
      <c r="F35" s="5">
        <v>2013</v>
      </c>
      <c r="G35" s="6">
        <v>1302752.8500000001</v>
      </c>
      <c r="H35" s="6"/>
      <c r="I35" s="21"/>
      <c r="J35" s="5" t="s">
        <v>1101</v>
      </c>
      <c r="K35" s="5"/>
      <c r="L35" s="5" t="s">
        <v>952</v>
      </c>
      <c r="M35" s="33"/>
      <c r="N35" s="5" t="s">
        <v>19</v>
      </c>
      <c r="O35" s="5" t="s">
        <v>103</v>
      </c>
      <c r="P35" s="33"/>
      <c r="Q35" s="5"/>
      <c r="R35" s="5"/>
      <c r="S35" s="7"/>
      <c r="T35" s="7"/>
      <c r="U35" s="7"/>
      <c r="V35" s="7"/>
      <c r="W35" s="7"/>
      <c r="X35" s="7"/>
      <c r="Y35" s="7"/>
      <c r="Z35" s="7"/>
      <c r="AA35" s="7"/>
      <c r="AB35" s="7"/>
      <c r="AC35" s="7"/>
      <c r="AD35" s="7"/>
      <c r="AE35" s="7"/>
      <c r="AF35" s="7"/>
      <c r="AG35" s="7"/>
      <c r="AH35" s="7"/>
    </row>
    <row r="36" spans="1:34" s="4" customFormat="1" ht="82.5" customHeight="1">
      <c r="A36" s="80">
        <v>34</v>
      </c>
      <c r="B36" s="28" t="s">
        <v>133</v>
      </c>
      <c r="C36" s="5" t="s">
        <v>977</v>
      </c>
      <c r="D36" s="32" t="s">
        <v>979</v>
      </c>
      <c r="E36" s="5">
        <v>50</v>
      </c>
      <c r="F36" s="5">
        <v>2013</v>
      </c>
      <c r="G36" s="6">
        <v>1240717</v>
      </c>
      <c r="H36" s="6"/>
      <c r="I36" s="21"/>
      <c r="J36" s="5" t="s">
        <v>1102</v>
      </c>
      <c r="K36" s="5"/>
      <c r="L36" s="5" t="s">
        <v>981</v>
      </c>
      <c r="M36" s="33"/>
      <c r="N36" s="5" t="s">
        <v>19</v>
      </c>
      <c r="O36" s="5" t="s">
        <v>103</v>
      </c>
      <c r="P36" s="33"/>
      <c r="Q36" s="5"/>
      <c r="R36" s="5"/>
      <c r="S36" s="7"/>
      <c r="T36" s="7"/>
      <c r="U36" s="7"/>
      <c r="V36" s="7"/>
      <c r="W36" s="7"/>
      <c r="X36" s="7"/>
      <c r="Y36" s="7"/>
      <c r="Z36" s="7"/>
      <c r="AA36" s="7"/>
      <c r="AB36" s="7"/>
      <c r="AC36" s="7"/>
      <c r="AD36" s="7"/>
      <c r="AE36" s="7"/>
      <c r="AF36" s="7"/>
      <c r="AG36" s="7"/>
      <c r="AH36" s="7"/>
    </row>
    <row r="37" spans="1:34" s="4" customFormat="1" ht="82.5" customHeight="1">
      <c r="A37" s="57">
        <v>35</v>
      </c>
      <c r="B37" s="28" t="s">
        <v>133</v>
      </c>
      <c r="C37" s="5" t="s">
        <v>934</v>
      </c>
      <c r="D37" s="32" t="s">
        <v>953</v>
      </c>
      <c r="E37" s="5">
        <v>37.200000000000003</v>
      </c>
      <c r="F37" s="5">
        <v>2013</v>
      </c>
      <c r="G37" s="6">
        <v>923093.45</v>
      </c>
      <c r="H37" s="6"/>
      <c r="I37" s="21"/>
      <c r="J37" s="5" t="s">
        <v>1103</v>
      </c>
      <c r="K37" s="5"/>
      <c r="L37" s="5" t="s">
        <v>954</v>
      </c>
      <c r="M37" s="33"/>
      <c r="N37" s="5" t="s">
        <v>19</v>
      </c>
      <c r="O37" s="5" t="s">
        <v>103</v>
      </c>
      <c r="P37" s="33"/>
      <c r="Q37" s="5"/>
      <c r="R37" s="5"/>
      <c r="S37" s="7"/>
      <c r="T37" s="7"/>
      <c r="U37" s="7"/>
      <c r="V37" s="7"/>
      <c r="W37" s="7"/>
      <c r="X37" s="7"/>
      <c r="Y37" s="7"/>
      <c r="Z37" s="7"/>
      <c r="AA37" s="7"/>
      <c r="AB37" s="7"/>
      <c r="AC37" s="7"/>
      <c r="AD37" s="7"/>
      <c r="AE37" s="7"/>
      <c r="AF37" s="7"/>
      <c r="AG37" s="7"/>
      <c r="AH37" s="7"/>
    </row>
    <row r="38" spans="1:34" s="4" customFormat="1" ht="82.5" customHeight="1">
      <c r="A38" s="80">
        <v>36</v>
      </c>
      <c r="B38" s="28" t="s">
        <v>133</v>
      </c>
      <c r="C38" s="5" t="s">
        <v>937</v>
      </c>
      <c r="D38" s="32" t="s">
        <v>965</v>
      </c>
      <c r="E38" s="5">
        <v>70.400000000000006</v>
      </c>
      <c r="F38" s="5">
        <v>2013</v>
      </c>
      <c r="G38" s="6">
        <v>1746929.47</v>
      </c>
      <c r="H38" s="6"/>
      <c r="I38" s="21"/>
      <c r="J38" s="5" t="s">
        <v>1103</v>
      </c>
      <c r="K38" s="5"/>
      <c r="L38" s="5" t="s">
        <v>966</v>
      </c>
      <c r="M38" s="33"/>
      <c r="N38" s="5" t="s">
        <v>19</v>
      </c>
      <c r="O38" s="5" t="s">
        <v>103</v>
      </c>
      <c r="P38" s="33"/>
      <c r="Q38" s="5"/>
      <c r="R38" s="5"/>
      <c r="S38" s="7"/>
      <c r="T38" s="7"/>
      <c r="U38" s="7"/>
      <c r="V38" s="7"/>
      <c r="W38" s="7"/>
      <c r="X38" s="7"/>
      <c r="Y38" s="7"/>
      <c r="Z38" s="7"/>
      <c r="AA38" s="7"/>
      <c r="AB38" s="7"/>
      <c r="AC38" s="7"/>
      <c r="AD38" s="7"/>
      <c r="AE38" s="7"/>
      <c r="AF38" s="7"/>
      <c r="AG38" s="7"/>
      <c r="AH38" s="7"/>
    </row>
    <row r="39" spans="1:34" s="4" customFormat="1" ht="82.5" customHeight="1">
      <c r="A39" s="57">
        <v>37</v>
      </c>
      <c r="B39" s="28" t="s">
        <v>133</v>
      </c>
      <c r="C39" s="5" t="s">
        <v>940</v>
      </c>
      <c r="D39" s="32" t="s">
        <v>967</v>
      </c>
      <c r="E39" s="5">
        <v>30</v>
      </c>
      <c r="F39" s="5">
        <v>2013</v>
      </c>
      <c r="G39" s="6">
        <v>744430.2</v>
      </c>
      <c r="H39" s="6"/>
      <c r="I39" s="21"/>
      <c r="J39" s="5" t="s">
        <v>1103</v>
      </c>
      <c r="K39" s="5"/>
      <c r="L39" s="5" t="s">
        <v>968</v>
      </c>
      <c r="M39" s="33"/>
      <c r="N39" s="5" t="s">
        <v>19</v>
      </c>
      <c r="O39" s="5" t="s">
        <v>103</v>
      </c>
      <c r="P39" s="33"/>
      <c r="Q39" s="5"/>
      <c r="R39" s="5"/>
      <c r="S39" s="7"/>
      <c r="T39" s="7"/>
      <c r="U39" s="7"/>
      <c r="V39" s="7"/>
      <c r="W39" s="7"/>
      <c r="X39" s="7"/>
      <c r="Y39" s="7"/>
      <c r="Z39" s="7"/>
      <c r="AA39" s="7"/>
      <c r="AB39" s="7"/>
      <c r="AC39" s="7"/>
      <c r="AD39" s="7"/>
      <c r="AE39" s="7"/>
      <c r="AF39" s="7"/>
      <c r="AG39" s="7"/>
      <c r="AH39" s="7"/>
    </row>
    <row r="40" spans="1:34" s="4" customFormat="1" ht="82.5" customHeight="1">
      <c r="A40" s="80">
        <v>38</v>
      </c>
      <c r="B40" s="28" t="s">
        <v>133</v>
      </c>
      <c r="C40" s="5" t="s">
        <v>938</v>
      </c>
      <c r="D40" s="32" t="s">
        <v>971</v>
      </c>
      <c r="E40" s="5">
        <v>56.5</v>
      </c>
      <c r="F40" s="5">
        <v>2013</v>
      </c>
      <c r="G40" s="6">
        <v>1402010.21</v>
      </c>
      <c r="H40" s="6"/>
      <c r="I40" s="21"/>
      <c r="J40" s="5" t="s">
        <v>1103</v>
      </c>
      <c r="K40" s="5"/>
      <c r="L40" s="5" t="s">
        <v>972</v>
      </c>
      <c r="M40" s="33"/>
      <c r="N40" s="5" t="s">
        <v>19</v>
      </c>
      <c r="O40" s="5" t="s">
        <v>103</v>
      </c>
      <c r="P40" s="33"/>
      <c r="Q40" s="5"/>
      <c r="R40" s="5"/>
      <c r="S40" s="7"/>
      <c r="T40" s="7"/>
      <c r="U40" s="7"/>
      <c r="V40" s="7"/>
      <c r="W40" s="7"/>
      <c r="X40" s="7"/>
      <c r="Y40" s="7"/>
      <c r="Z40" s="7"/>
      <c r="AA40" s="7"/>
      <c r="AB40" s="7"/>
      <c r="AC40" s="7"/>
      <c r="AD40" s="7"/>
      <c r="AE40" s="7"/>
      <c r="AF40" s="7"/>
      <c r="AG40" s="7"/>
      <c r="AH40" s="7"/>
    </row>
    <row r="41" spans="1:34" s="4" customFormat="1" ht="82.5" customHeight="1">
      <c r="A41" s="57">
        <v>39</v>
      </c>
      <c r="B41" s="28" t="s">
        <v>133</v>
      </c>
      <c r="C41" s="5" t="s">
        <v>939</v>
      </c>
      <c r="D41" s="32" t="s">
        <v>975</v>
      </c>
      <c r="E41" s="5">
        <v>54.9</v>
      </c>
      <c r="F41" s="5">
        <v>2013</v>
      </c>
      <c r="G41" s="6">
        <v>1362307.27</v>
      </c>
      <c r="H41" s="6"/>
      <c r="I41" s="21"/>
      <c r="J41" s="5" t="s">
        <v>1103</v>
      </c>
      <c r="K41" s="5"/>
      <c r="L41" s="5" t="s">
        <v>976</v>
      </c>
      <c r="M41" s="5"/>
      <c r="N41" s="5" t="s">
        <v>19</v>
      </c>
      <c r="O41" s="5" t="s">
        <v>103</v>
      </c>
      <c r="P41" s="5"/>
      <c r="Q41" s="5"/>
      <c r="R41" s="5"/>
      <c r="S41" s="7"/>
      <c r="T41" s="7"/>
      <c r="U41" s="7"/>
      <c r="V41" s="7"/>
      <c r="W41" s="7"/>
      <c r="X41" s="7"/>
      <c r="Y41" s="7"/>
      <c r="Z41" s="7"/>
      <c r="AA41" s="7"/>
      <c r="AB41" s="7"/>
      <c r="AC41" s="7"/>
      <c r="AD41" s="7"/>
      <c r="AE41" s="7"/>
      <c r="AF41" s="7"/>
      <c r="AG41" s="7"/>
      <c r="AH41" s="7"/>
    </row>
    <row r="42" spans="1:34" s="4" customFormat="1" ht="86.25" customHeight="1">
      <c r="A42" s="25">
        <v>40</v>
      </c>
      <c r="B42" s="34" t="s">
        <v>133</v>
      </c>
      <c r="C42" s="18" t="s">
        <v>623</v>
      </c>
      <c r="D42" s="16" t="s">
        <v>490</v>
      </c>
      <c r="E42" s="5">
        <v>46.6</v>
      </c>
      <c r="F42" s="5"/>
      <c r="G42" s="5"/>
      <c r="H42" s="5"/>
      <c r="I42" s="21"/>
      <c r="J42" s="5"/>
      <c r="K42" s="18" t="s">
        <v>1198</v>
      </c>
      <c r="L42" s="14" t="s">
        <v>350</v>
      </c>
      <c r="M42" s="18" t="s">
        <v>1197</v>
      </c>
      <c r="N42" s="5" t="s">
        <v>19</v>
      </c>
      <c r="O42" s="5"/>
      <c r="P42" s="18"/>
      <c r="Q42" s="33"/>
      <c r="R42" s="5"/>
      <c r="S42" s="7"/>
      <c r="T42" s="7"/>
      <c r="U42" s="7"/>
      <c r="V42" s="7"/>
      <c r="W42" s="7"/>
      <c r="X42" s="7"/>
      <c r="Y42" s="7"/>
      <c r="Z42" s="7"/>
      <c r="AA42" s="7"/>
      <c r="AB42" s="7"/>
      <c r="AC42" s="7"/>
      <c r="AD42" s="7"/>
      <c r="AE42" s="7"/>
      <c r="AF42" s="7"/>
      <c r="AG42" s="7"/>
      <c r="AH42" s="7"/>
    </row>
    <row r="43" spans="1:34" s="4" customFormat="1" ht="81.75" customHeight="1">
      <c r="A43" s="24">
        <v>41</v>
      </c>
      <c r="B43" s="34" t="s">
        <v>133</v>
      </c>
      <c r="C43" s="18" t="s">
        <v>622</v>
      </c>
      <c r="D43" s="16" t="s">
        <v>490</v>
      </c>
      <c r="E43" s="5">
        <v>69.7</v>
      </c>
      <c r="F43" s="5"/>
      <c r="G43" s="5"/>
      <c r="H43" s="5"/>
      <c r="I43" s="21"/>
      <c r="J43" s="5"/>
      <c r="K43" s="18" t="s">
        <v>1200</v>
      </c>
      <c r="L43" s="14" t="s">
        <v>350</v>
      </c>
      <c r="M43" s="18" t="s">
        <v>1199</v>
      </c>
      <c r="N43" s="5" t="s">
        <v>19</v>
      </c>
      <c r="O43" s="5"/>
      <c r="P43" s="18"/>
      <c r="Q43" s="33"/>
      <c r="R43" s="5"/>
      <c r="S43" s="7"/>
      <c r="T43" s="7"/>
      <c r="U43" s="7"/>
      <c r="V43" s="7"/>
      <c r="W43" s="7"/>
      <c r="X43" s="7"/>
      <c r="Y43" s="7"/>
      <c r="Z43" s="7"/>
      <c r="AA43" s="7"/>
      <c r="AB43" s="7"/>
      <c r="AC43" s="7"/>
      <c r="AD43" s="7"/>
      <c r="AE43" s="7"/>
      <c r="AF43" s="7"/>
      <c r="AG43" s="7"/>
      <c r="AH43" s="7"/>
    </row>
    <row r="44" spans="1:34" s="4" customFormat="1" ht="56.25">
      <c r="A44" s="25">
        <v>42</v>
      </c>
      <c r="B44" s="34" t="s">
        <v>133</v>
      </c>
      <c r="C44" s="5" t="s">
        <v>165</v>
      </c>
      <c r="D44" s="21" t="s">
        <v>421</v>
      </c>
      <c r="E44" s="5">
        <v>50</v>
      </c>
      <c r="F44" s="5">
        <v>1985</v>
      </c>
      <c r="G44" s="5">
        <v>219952.39</v>
      </c>
      <c r="H44" s="6">
        <v>18516.38</v>
      </c>
      <c r="I44" s="21">
        <v>726482.45</v>
      </c>
      <c r="J44" s="5" t="s">
        <v>63</v>
      </c>
      <c r="K44" s="5" t="s">
        <v>397</v>
      </c>
      <c r="L44" s="14" t="s">
        <v>350</v>
      </c>
      <c r="M44" s="18" t="s">
        <v>1209</v>
      </c>
      <c r="N44" s="5" t="s">
        <v>19</v>
      </c>
      <c r="O44" s="5" t="s">
        <v>103</v>
      </c>
      <c r="P44" s="18" t="s">
        <v>661</v>
      </c>
      <c r="Q44" s="98"/>
      <c r="R44" s="5"/>
      <c r="S44" s="7"/>
      <c r="T44" s="7"/>
      <c r="U44" s="7"/>
      <c r="V44" s="7"/>
      <c r="W44" s="7"/>
      <c r="X44" s="7"/>
      <c r="Y44" s="7"/>
      <c r="Z44" s="7"/>
      <c r="AA44" s="7"/>
      <c r="AB44" s="7"/>
      <c r="AC44" s="7"/>
      <c r="AD44" s="7"/>
      <c r="AE44" s="7"/>
      <c r="AF44" s="7"/>
      <c r="AG44" s="7"/>
      <c r="AH44" s="7"/>
    </row>
    <row r="45" spans="1:34" s="4" customFormat="1" ht="56.25">
      <c r="A45" s="24">
        <v>43</v>
      </c>
      <c r="B45" s="34" t="s">
        <v>133</v>
      </c>
      <c r="C45" s="5" t="s">
        <v>175</v>
      </c>
      <c r="D45" s="19" t="s">
        <v>489</v>
      </c>
      <c r="E45" s="5">
        <v>49</v>
      </c>
      <c r="F45" s="5">
        <v>1989</v>
      </c>
      <c r="G45" s="5">
        <v>206900.66</v>
      </c>
      <c r="H45" s="6">
        <v>10426.81</v>
      </c>
      <c r="I45" s="19">
        <v>583950.61</v>
      </c>
      <c r="J45" s="5" t="s">
        <v>63</v>
      </c>
      <c r="K45" s="5" t="s">
        <v>397</v>
      </c>
      <c r="L45" s="14" t="s">
        <v>350</v>
      </c>
      <c r="M45" s="18" t="s">
        <v>1209</v>
      </c>
      <c r="N45" s="5" t="s">
        <v>19</v>
      </c>
      <c r="O45" s="40" t="s">
        <v>103</v>
      </c>
      <c r="P45" s="18" t="s">
        <v>661</v>
      </c>
      <c r="Q45" s="98"/>
      <c r="R45" s="5"/>
      <c r="S45" s="7"/>
      <c r="T45" s="7"/>
      <c r="U45" s="7"/>
      <c r="V45" s="7"/>
      <c r="W45" s="7"/>
      <c r="X45" s="7"/>
      <c r="Y45" s="7"/>
      <c r="Z45" s="7"/>
      <c r="AA45" s="7"/>
      <c r="AB45" s="7"/>
      <c r="AC45" s="7"/>
      <c r="AD45" s="7"/>
      <c r="AE45" s="7"/>
      <c r="AF45" s="7"/>
      <c r="AG45" s="7"/>
      <c r="AH45" s="7"/>
    </row>
    <row r="46" spans="1:34" s="4" customFormat="1" ht="56.25">
      <c r="A46" s="25">
        <v>44</v>
      </c>
      <c r="B46" s="34" t="s">
        <v>133</v>
      </c>
      <c r="C46" s="5" t="s">
        <v>169</v>
      </c>
      <c r="D46" s="20" t="s">
        <v>422</v>
      </c>
      <c r="E46" s="13">
        <v>47</v>
      </c>
      <c r="F46" s="13">
        <v>1997</v>
      </c>
      <c r="G46" s="8">
        <v>248600.68</v>
      </c>
      <c r="H46" s="6">
        <v>14155.35</v>
      </c>
      <c r="I46" s="20">
        <v>604814.84</v>
      </c>
      <c r="J46" s="5" t="s">
        <v>63</v>
      </c>
      <c r="K46" s="5" t="s">
        <v>397</v>
      </c>
      <c r="L46" s="14" t="s">
        <v>350</v>
      </c>
      <c r="M46" s="18" t="s">
        <v>1209</v>
      </c>
      <c r="N46" s="5" t="s">
        <v>19</v>
      </c>
      <c r="O46" s="40" t="s">
        <v>103</v>
      </c>
      <c r="P46" s="18" t="s">
        <v>661</v>
      </c>
      <c r="Q46" s="98"/>
      <c r="R46" s="5"/>
      <c r="S46" s="7"/>
      <c r="T46" s="7"/>
      <c r="U46" s="7"/>
      <c r="V46" s="7"/>
      <c r="W46" s="7"/>
      <c r="X46" s="7"/>
      <c r="Y46" s="7"/>
      <c r="Z46" s="7"/>
      <c r="AA46" s="7"/>
      <c r="AB46" s="7"/>
      <c r="AC46" s="7"/>
      <c r="AD46" s="7"/>
      <c r="AE46" s="7"/>
      <c r="AF46" s="7"/>
      <c r="AG46" s="7"/>
      <c r="AH46" s="7"/>
    </row>
    <row r="47" spans="1:34" s="4" customFormat="1" ht="85.5" customHeight="1">
      <c r="A47" s="24">
        <v>45</v>
      </c>
      <c r="B47" s="28" t="s">
        <v>133</v>
      </c>
      <c r="C47" s="5" t="s">
        <v>675</v>
      </c>
      <c r="D47" s="32" t="s">
        <v>676</v>
      </c>
      <c r="E47" s="5">
        <v>31</v>
      </c>
      <c r="F47" s="5">
        <v>2012</v>
      </c>
      <c r="G47" s="6">
        <v>738000</v>
      </c>
      <c r="H47" s="6">
        <v>3875.04</v>
      </c>
      <c r="I47" s="21"/>
      <c r="J47" s="5"/>
      <c r="K47" s="5"/>
      <c r="L47" s="14" t="s">
        <v>690</v>
      </c>
      <c r="M47" s="18" t="s">
        <v>1209</v>
      </c>
      <c r="N47" s="5" t="s">
        <v>19</v>
      </c>
      <c r="O47" s="5" t="s">
        <v>677</v>
      </c>
      <c r="P47" s="5" t="s">
        <v>103</v>
      </c>
      <c r="Q47" s="98"/>
      <c r="R47" s="5"/>
      <c r="S47" s="7"/>
      <c r="T47" s="7"/>
      <c r="U47" s="7"/>
      <c r="V47" s="7"/>
      <c r="W47" s="7"/>
      <c r="X47" s="7"/>
      <c r="Y47" s="7"/>
      <c r="Z47" s="7"/>
      <c r="AA47" s="7"/>
      <c r="AB47" s="7"/>
      <c r="AC47" s="7"/>
      <c r="AD47" s="7"/>
      <c r="AE47" s="7"/>
      <c r="AF47" s="7"/>
      <c r="AG47" s="7"/>
      <c r="AH47" s="7"/>
    </row>
    <row r="48" spans="1:34" s="4" customFormat="1" ht="82.5" customHeight="1">
      <c r="A48" s="25">
        <v>46</v>
      </c>
      <c r="B48" s="28" t="s">
        <v>133</v>
      </c>
      <c r="C48" s="5" t="s">
        <v>936</v>
      </c>
      <c r="D48" s="32" t="s">
        <v>959</v>
      </c>
      <c r="E48" s="5">
        <v>30</v>
      </c>
      <c r="F48" s="5">
        <v>2013</v>
      </c>
      <c r="G48" s="6">
        <v>744430.2</v>
      </c>
      <c r="H48" s="6"/>
      <c r="I48" s="21"/>
      <c r="J48" s="5" t="s">
        <v>1103</v>
      </c>
      <c r="K48" s="5"/>
      <c r="L48" s="5" t="s">
        <v>960</v>
      </c>
      <c r="M48" s="18" t="s">
        <v>1209</v>
      </c>
      <c r="N48" s="5" t="s">
        <v>19</v>
      </c>
      <c r="O48" s="5" t="s">
        <v>103</v>
      </c>
      <c r="P48" s="33"/>
      <c r="Q48" s="98"/>
      <c r="R48" s="5"/>
      <c r="S48" s="7"/>
      <c r="T48" s="7"/>
      <c r="U48" s="7"/>
      <c r="V48" s="7"/>
      <c r="W48" s="7"/>
      <c r="X48" s="7"/>
      <c r="Y48" s="7"/>
      <c r="Z48" s="7"/>
      <c r="AA48" s="7"/>
      <c r="AB48" s="7"/>
      <c r="AC48" s="7"/>
      <c r="AD48" s="7"/>
      <c r="AE48" s="7"/>
      <c r="AF48" s="7"/>
      <c r="AG48" s="7"/>
      <c r="AH48" s="7"/>
    </row>
    <row r="49" spans="1:34" s="4" customFormat="1" ht="56.25">
      <c r="A49" s="24">
        <v>47</v>
      </c>
      <c r="B49" s="34" t="s">
        <v>133</v>
      </c>
      <c r="C49" s="5" t="s">
        <v>203</v>
      </c>
      <c r="D49" s="20" t="s">
        <v>434</v>
      </c>
      <c r="E49" s="5">
        <v>48.9</v>
      </c>
      <c r="F49" s="5">
        <v>1995</v>
      </c>
      <c r="G49" s="5">
        <v>281503.59999999998</v>
      </c>
      <c r="H49" s="6">
        <v>20873.009999999998</v>
      </c>
      <c r="I49" s="21">
        <v>787406.04</v>
      </c>
      <c r="J49" s="5" t="s">
        <v>63</v>
      </c>
      <c r="K49" s="5" t="s">
        <v>397</v>
      </c>
      <c r="L49" s="14" t="s">
        <v>350</v>
      </c>
      <c r="M49" s="18" t="s">
        <v>1209</v>
      </c>
      <c r="N49" s="5" t="s">
        <v>19</v>
      </c>
      <c r="O49" s="5" t="s">
        <v>103</v>
      </c>
      <c r="P49" s="18" t="s">
        <v>661</v>
      </c>
      <c r="Q49" s="98"/>
      <c r="R49" s="5"/>
      <c r="S49" s="7"/>
      <c r="T49" s="7"/>
      <c r="U49" s="7"/>
      <c r="V49" s="7"/>
      <c r="W49" s="7"/>
      <c r="X49" s="7"/>
      <c r="Y49" s="7"/>
      <c r="Z49" s="7"/>
      <c r="AA49" s="7"/>
      <c r="AB49" s="7"/>
      <c r="AC49" s="7"/>
      <c r="AD49" s="7"/>
      <c r="AE49" s="7"/>
      <c r="AF49" s="7"/>
      <c r="AG49" s="7"/>
      <c r="AH49" s="7"/>
    </row>
    <row r="50" spans="1:34" s="4" customFormat="1" ht="56.25">
      <c r="A50" s="25">
        <v>48</v>
      </c>
      <c r="B50" s="28" t="s">
        <v>205</v>
      </c>
      <c r="C50" s="5" t="s">
        <v>510</v>
      </c>
      <c r="D50" s="21" t="s">
        <v>506</v>
      </c>
      <c r="E50" s="5">
        <v>34.299999999999997</v>
      </c>
      <c r="F50" s="5">
        <v>1956</v>
      </c>
      <c r="G50" s="5">
        <v>119716.34</v>
      </c>
      <c r="H50" s="6">
        <v>56223.83</v>
      </c>
      <c r="I50" s="21">
        <v>357438.46</v>
      </c>
      <c r="J50" s="5" t="s">
        <v>63</v>
      </c>
      <c r="K50" s="18" t="s">
        <v>1804</v>
      </c>
      <c r="L50" s="14" t="s">
        <v>350</v>
      </c>
      <c r="M50" s="18" t="s">
        <v>1209</v>
      </c>
      <c r="N50" s="5" t="s">
        <v>1207</v>
      </c>
      <c r="O50" s="5" t="s">
        <v>508</v>
      </c>
      <c r="P50" s="18" t="s">
        <v>1083</v>
      </c>
      <c r="Q50" s="98"/>
      <c r="R50" s="5"/>
      <c r="S50" s="7"/>
      <c r="T50" s="7"/>
      <c r="U50" s="7"/>
      <c r="V50" s="7"/>
      <c r="W50" s="7"/>
      <c r="X50" s="7"/>
      <c r="Y50" s="7"/>
      <c r="Z50" s="7"/>
      <c r="AA50" s="7"/>
      <c r="AB50" s="7"/>
      <c r="AC50" s="7"/>
      <c r="AD50" s="7"/>
      <c r="AE50" s="7"/>
      <c r="AF50" s="7"/>
      <c r="AG50" s="7"/>
      <c r="AH50" s="7"/>
    </row>
    <row r="51" spans="1:34" s="4" customFormat="1" ht="56.25">
      <c r="A51" s="24">
        <v>49</v>
      </c>
      <c r="B51" s="34" t="s">
        <v>133</v>
      </c>
      <c r="C51" s="5" t="s">
        <v>206</v>
      </c>
      <c r="D51" s="20" t="s">
        <v>436</v>
      </c>
      <c r="E51" s="5">
        <v>46.1</v>
      </c>
      <c r="F51" s="5">
        <v>1995</v>
      </c>
      <c r="G51" s="5">
        <v>99958.36</v>
      </c>
      <c r="H51" s="6">
        <v>15819.25</v>
      </c>
      <c r="I51" s="20">
        <v>782634.17</v>
      </c>
      <c r="J51" s="5" t="s">
        <v>63</v>
      </c>
      <c r="K51" s="5" t="s">
        <v>397</v>
      </c>
      <c r="L51" s="14" t="s">
        <v>350</v>
      </c>
      <c r="M51" s="18" t="s">
        <v>1209</v>
      </c>
      <c r="N51" s="5" t="s">
        <v>19</v>
      </c>
      <c r="O51" s="5" t="s">
        <v>103</v>
      </c>
      <c r="P51" s="18" t="s">
        <v>661</v>
      </c>
      <c r="Q51" s="98"/>
      <c r="R51" s="5"/>
      <c r="S51" s="7"/>
      <c r="T51" s="7"/>
      <c r="U51" s="7"/>
      <c r="V51" s="7"/>
      <c r="W51" s="7"/>
      <c r="X51" s="7"/>
      <c r="Y51" s="7"/>
      <c r="Z51" s="7"/>
      <c r="AA51" s="7"/>
      <c r="AB51" s="7"/>
      <c r="AC51" s="7"/>
      <c r="AD51" s="7"/>
      <c r="AE51" s="7"/>
      <c r="AF51" s="7"/>
      <c r="AG51" s="7"/>
      <c r="AH51" s="7"/>
    </row>
    <row r="52" spans="1:34" s="4" customFormat="1" ht="56.25">
      <c r="A52" s="25">
        <v>50</v>
      </c>
      <c r="B52" s="28" t="s">
        <v>133</v>
      </c>
      <c r="C52" s="5" t="s">
        <v>189</v>
      </c>
      <c r="D52" s="21" t="s">
        <v>430</v>
      </c>
      <c r="E52" s="5">
        <v>47.1</v>
      </c>
      <c r="F52" s="5">
        <v>1996</v>
      </c>
      <c r="G52" s="5">
        <v>337460.69</v>
      </c>
      <c r="H52" s="6">
        <v>43797.07</v>
      </c>
      <c r="I52" s="21">
        <v>941739.07</v>
      </c>
      <c r="J52" s="5" t="s">
        <v>63</v>
      </c>
      <c r="K52" s="5" t="s">
        <v>397</v>
      </c>
      <c r="L52" s="14" t="s">
        <v>350</v>
      </c>
      <c r="M52" s="18" t="s">
        <v>1209</v>
      </c>
      <c r="N52" s="5" t="s">
        <v>19</v>
      </c>
      <c r="O52" s="5" t="s">
        <v>643</v>
      </c>
      <c r="P52" s="5" t="s">
        <v>1210</v>
      </c>
      <c r="Q52" s="98"/>
      <c r="R52" s="5"/>
      <c r="S52" s="7"/>
      <c r="T52" s="7"/>
      <c r="U52" s="7"/>
      <c r="V52" s="7"/>
      <c r="W52" s="7"/>
      <c r="X52" s="7"/>
      <c r="Y52" s="7"/>
      <c r="Z52" s="7"/>
      <c r="AA52" s="7"/>
      <c r="AB52" s="7"/>
      <c r="AC52" s="7"/>
      <c r="AD52" s="7"/>
      <c r="AE52" s="7"/>
      <c r="AF52" s="7"/>
      <c r="AG52" s="7"/>
      <c r="AH52" s="7"/>
    </row>
    <row r="53" spans="1:34" s="4" customFormat="1" ht="56.25">
      <c r="A53" s="24">
        <v>51</v>
      </c>
      <c r="B53" s="28" t="s">
        <v>133</v>
      </c>
      <c r="C53" s="5" t="s">
        <v>188</v>
      </c>
      <c r="D53" s="21" t="s">
        <v>429</v>
      </c>
      <c r="E53" s="5">
        <v>49.8</v>
      </c>
      <c r="F53" s="5">
        <v>1996</v>
      </c>
      <c r="G53" s="5">
        <v>356805.57</v>
      </c>
      <c r="H53" s="6">
        <v>46307.199999999997</v>
      </c>
      <c r="I53" s="21">
        <v>995724.11</v>
      </c>
      <c r="J53" s="5" t="s">
        <v>63</v>
      </c>
      <c r="K53" s="5" t="s">
        <v>397</v>
      </c>
      <c r="L53" s="14" t="s">
        <v>350</v>
      </c>
      <c r="M53" s="18" t="s">
        <v>1209</v>
      </c>
      <c r="N53" s="5" t="s">
        <v>19</v>
      </c>
      <c r="O53" s="5" t="s">
        <v>644</v>
      </c>
      <c r="P53" s="5" t="s">
        <v>1210</v>
      </c>
      <c r="Q53" s="98"/>
      <c r="R53" s="5"/>
      <c r="S53" s="7"/>
      <c r="T53" s="7"/>
      <c r="U53" s="7"/>
      <c r="V53" s="7"/>
      <c r="W53" s="7"/>
      <c r="X53" s="7"/>
      <c r="Y53" s="7"/>
      <c r="Z53" s="7"/>
      <c r="AA53" s="7"/>
      <c r="AB53" s="7"/>
      <c r="AC53" s="7"/>
      <c r="AD53" s="7"/>
      <c r="AE53" s="7"/>
      <c r="AF53" s="7"/>
      <c r="AG53" s="7"/>
      <c r="AH53" s="7"/>
    </row>
    <row r="54" spans="1:34" s="4" customFormat="1" ht="72.75" customHeight="1">
      <c r="A54" s="25">
        <v>52</v>
      </c>
      <c r="B54" s="34" t="s">
        <v>133</v>
      </c>
      <c r="C54" s="5" t="s">
        <v>663</v>
      </c>
      <c r="D54" s="21" t="s">
        <v>664</v>
      </c>
      <c r="E54" s="5">
        <v>63.5</v>
      </c>
      <c r="F54" s="5">
        <v>1996</v>
      </c>
      <c r="G54" s="5">
        <v>436500</v>
      </c>
      <c r="H54" s="6">
        <v>55299.99</v>
      </c>
      <c r="I54" s="23">
        <v>1201667.05</v>
      </c>
      <c r="J54" s="5"/>
      <c r="K54" s="5" t="s">
        <v>397</v>
      </c>
      <c r="L54" s="14" t="s">
        <v>669</v>
      </c>
      <c r="M54" s="18" t="s">
        <v>1209</v>
      </c>
      <c r="N54" s="5" t="s">
        <v>19</v>
      </c>
      <c r="O54" s="36" t="s">
        <v>665</v>
      </c>
      <c r="P54" s="5" t="s">
        <v>1090</v>
      </c>
      <c r="Q54" s="98"/>
      <c r="R54" s="5"/>
      <c r="S54" s="7"/>
      <c r="T54" s="7"/>
      <c r="U54" s="7"/>
      <c r="V54" s="7"/>
      <c r="W54" s="7"/>
      <c r="X54" s="7"/>
      <c r="Y54" s="7"/>
      <c r="Z54" s="7"/>
      <c r="AA54" s="7"/>
      <c r="AB54" s="7"/>
      <c r="AC54" s="7"/>
      <c r="AD54" s="7"/>
      <c r="AE54" s="7"/>
      <c r="AF54" s="7"/>
      <c r="AG54" s="7"/>
      <c r="AH54" s="7"/>
    </row>
    <row r="55" spans="1:34" s="4" customFormat="1" ht="56.25">
      <c r="A55" s="24">
        <v>53</v>
      </c>
      <c r="B55" s="34" t="s">
        <v>133</v>
      </c>
      <c r="C55" s="5" t="s">
        <v>139</v>
      </c>
      <c r="D55" s="16" t="s">
        <v>490</v>
      </c>
      <c r="E55" s="5">
        <v>60.3</v>
      </c>
      <c r="F55" s="5">
        <v>1985</v>
      </c>
      <c r="G55" s="5">
        <v>52678.94</v>
      </c>
      <c r="H55" s="6">
        <v>16399.05</v>
      </c>
      <c r="I55" s="5"/>
      <c r="J55" s="5" t="s">
        <v>63</v>
      </c>
      <c r="K55" s="5" t="s">
        <v>397</v>
      </c>
      <c r="L55" s="14" t="s">
        <v>350</v>
      </c>
      <c r="M55" s="18" t="s">
        <v>1209</v>
      </c>
      <c r="N55" s="5" t="s">
        <v>19</v>
      </c>
      <c r="O55" s="5" t="s">
        <v>103</v>
      </c>
      <c r="P55" s="5"/>
      <c r="Q55" s="98"/>
      <c r="R55" s="5"/>
      <c r="S55" s="7"/>
      <c r="T55" s="7"/>
      <c r="U55" s="7"/>
      <c r="V55" s="7"/>
      <c r="W55" s="7"/>
      <c r="X55" s="7"/>
      <c r="Y55" s="7"/>
      <c r="Z55" s="7"/>
      <c r="AA55" s="7"/>
      <c r="AB55" s="7"/>
      <c r="AC55" s="7"/>
      <c r="AD55" s="7"/>
      <c r="AE55" s="7"/>
      <c r="AF55" s="7"/>
      <c r="AG55" s="7"/>
      <c r="AH55" s="7"/>
    </row>
    <row r="56" spans="1:34" s="4" customFormat="1" ht="56.25">
      <c r="A56" s="25">
        <v>54</v>
      </c>
      <c r="B56" s="34" t="s">
        <v>133</v>
      </c>
      <c r="C56" s="5" t="s">
        <v>144</v>
      </c>
      <c r="D56" s="5" t="s">
        <v>408</v>
      </c>
      <c r="E56" s="5">
        <v>46.6</v>
      </c>
      <c r="F56" s="5">
        <v>1990</v>
      </c>
      <c r="G56" s="5">
        <v>65165.97</v>
      </c>
      <c r="H56" s="6">
        <v>13416.83</v>
      </c>
      <c r="I56" s="20">
        <v>923428.86</v>
      </c>
      <c r="J56" s="5" t="s">
        <v>63</v>
      </c>
      <c r="K56" s="5" t="s">
        <v>397</v>
      </c>
      <c r="L56" s="14" t="s">
        <v>350</v>
      </c>
      <c r="M56" s="18" t="s">
        <v>1209</v>
      </c>
      <c r="N56" s="5" t="s">
        <v>19</v>
      </c>
      <c r="O56" s="5" t="s">
        <v>103</v>
      </c>
      <c r="P56" s="5"/>
      <c r="Q56" s="98"/>
      <c r="R56" s="5"/>
      <c r="S56" s="7"/>
      <c r="T56" s="7"/>
      <c r="U56" s="7"/>
      <c r="V56" s="7"/>
      <c r="W56" s="7"/>
      <c r="X56" s="7"/>
      <c r="Y56" s="7"/>
      <c r="Z56" s="7"/>
      <c r="AA56" s="7"/>
      <c r="AB56" s="7"/>
      <c r="AC56" s="7"/>
      <c r="AD56" s="7"/>
      <c r="AE56" s="7"/>
      <c r="AF56" s="7"/>
      <c r="AG56" s="7"/>
      <c r="AH56" s="7"/>
    </row>
    <row r="57" spans="1:34" s="7" customFormat="1" ht="85.5" customHeight="1">
      <c r="A57" s="24">
        <v>55</v>
      </c>
      <c r="B57" s="34" t="s">
        <v>133</v>
      </c>
      <c r="C57" s="5" t="s">
        <v>694</v>
      </c>
      <c r="D57" s="21" t="s">
        <v>691</v>
      </c>
      <c r="E57" s="5">
        <v>34.700000000000003</v>
      </c>
      <c r="F57" s="5">
        <v>1990</v>
      </c>
      <c r="G57" s="5">
        <v>673417.8</v>
      </c>
      <c r="H57" s="6">
        <v>3535.92</v>
      </c>
      <c r="I57" s="20">
        <v>687617.63</v>
      </c>
      <c r="J57" s="5"/>
      <c r="K57" s="5"/>
      <c r="L57" s="14" t="s">
        <v>690</v>
      </c>
      <c r="M57" s="18" t="s">
        <v>1209</v>
      </c>
      <c r="N57" s="5" t="s">
        <v>19</v>
      </c>
      <c r="O57" s="39" t="s">
        <v>693</v>
      </c>
      <c r="P57" s="5" t="s">
        <v>692</v>
      </c>
      <c r="Q57" s="98"/>
      <c r="R57" s="5"/>
    </row>
    <row r="58" spans="1:34" s="4" customFormat="1" ht="56.25">
      <c r="A58" s="25">
        <v>56</v>
      </c>
      <c r="B58" s="28" t="s">
        <v>53</v>
      </c>
      <c r="C58" s="5" t="s">
        <v>1091</v>
      </c>
      <c r="D58" s="16" t="s">
        <v>632</v>
      </c>
      <c r="E58" s="5">
        <v>71.2</v>
      </c>
      <c r="F58" s="5">
        <v>1970</v>
      </c>
      <c r="G58" s="5">
        <v>67930.17</v>
      </c>
      <c r="H58" s="6">
        <v>20074.240000000002</v>
      </c>
      <c r="I58" s="5"/>
      <c r="J58" s="5" t="s">
        <v>63</v>
      </c>
      <c r="K58" s="5" t="s">
        <v>397</v>
      </c>
      <c r="L58" s="14" t="s">
        <v>350</v>
      </c>
      <c r="M58" s="18" t="s">
        <v>1209</v>
      </c>
      <c r="N58" s="5" t="s">
        <v>1207</v>
      </c>
      <c r="O58" s="5" t="s">
        <v>633</v>
      </c>
      <c r="P58" s="5" t="s">
        <v>1090</v>
      </c>
      <c r="Q58" s="98"/>
      <c r="R58" s="5"/>
      <c r="S58" s="7"/>
      <c r="T58" s="7"/>
      <c r="U58" s="7"/>
      <c r="V58" s="7"/>
      <c r="W58" s="7"/>
      <c r="X58" s="7"/>
      <c r="Y58" s="7"/>
      <c r="Z58" s="7"/>
      <c r="AA58" s="7"/>
      <c r="AB58" s="7"/>
      <c r="AC58" s="7"/>
      <c r="AD58" s="7"/>
      <c r="AE58" s="7"/>
      <c r="AF58" s="7"/>
      <c r="AG58" s="7"/>
      <c r="AH58" s="7"/>
    </row>
    <row r="59" spans="1:34" s="4" customFormat="1" ht="56.25">
      <c r="A59" s="24">
        <v>57</v>
      </c>
      <c r="B59" s="34" t="s">
        <v>205</v>
      </c>
      <c r="C59" s="5" t="s">
        <v>493</v>
      </c>
      <c r="D59" s="16" t="s">
        <v>490</v>
      </c>
      <c r="E59" s="5">
        <v>43.6</v>
      </c>
      <c r="F59" s="5">
        <v>1975</v>
      </c>
      <c r="G59" s="5">
        <v>53220.15</v>
      </c>
      <c r="H59" s="6">
        <v>20518.22</v>
      </c>
      <c r="I59" s="5"/>
      <c r="J59" s="5" t="s">
        <v>63</v>
      </c>
      <c r="K59" s="5" t="s">
        <v>397</v>
      </c>
      <c r="L59" s="14" t="s">
        <v>350</v>
      </c>
      <c r="M59" s="18" t="s">
        <v>1209</v>
      </c>
      <c r="N59" s="5" t="s">
        <v>19</v>
      </c>
      <c r="O59" s="40" t="s">
        <v>103</v>
      </c>
      <c r="P59" s="18" t="s">
        <v>660</v>
      </c>
      <c r="Q59" s="98"/>
      <c r="R59" s="5"/>
      <c r="S59" s="7"/>
      <c r="T59" s="7"/>
      <c r="U59" s="7"/>
      <c r="V59" s="7"/>
      <c r="W59" s="7"/>
      <c r="X59" s="7"/>
      <c r="Y59" s="7"/>
      <c r="Z59" s="7"/>
      <c r="AA59" s="7"/>
      <c r="AB59" s="7"/>
      <c r="AC59" s="7"/>
      <c r="AD59" s="7"/>
      <c r="AE59" s="7"/>
      <c r="AF59" s="7"/>
      <c r="AG59" s="7"/>
      <c r="AH59" s="7"/>
    </row>
    <row r="60" spans="1:34" s="4" customFormat="1" ht="93" customHeight="1">
      <c r="A60" s="25">
        <v>58</v>
      </c>
      <c r="B60" s="34" t="s">
        <v>133</v>
      </c>
      <c r="C60" s="5" t="s">
        <v>662</v>
      </c>
      <c r="D60" s="16" t="s">
        <v>490</v>
      </c>
      <c r="E60" s="11">
        <v>53</v>
      </c>
      <c r="F60" s="11" t="s">
        <v>835</v>
      </c>
      <c r="G60" s="84">
        <v>376386.07</v>
      </c>
      <c r="H60" s="6">
        <v>19764.439999999999</v>
      </c>
      <c r="I60" s="5"/>
      <c r="J60" s="5" t="s">
        <v>63</v>
      </c>
      <c r="K60" s="5" t="s">
        <v>397</v>
      </c>
      <c r="L60" s="14" t="s">
        <v>350</v>
      </c>
      <c r="M60" s="18" t="s">
        <v>1209</v>
      </c>
      <c r="N60" s="5" t="s">
        <v>19</v>
      </c>
      <c r="O60" s="8" t="s">
        <v>1171</v>
      </c>
      <c r="P60" s="18" t="s">
        <v>661</v>
      </c>
      <c r="Q60" s="98"/>
      <c r="R60" s="5"/>
      <c r="S60" s="7"/>
      <c r="T60" s="7"/>
      <c r="U60" s="7"/>
      <c r="V60" s="7"/>
      <c r="W60" s="7"/>
      <c r="X60" s="7"/>
      <c r="Y60" s="7"/>
      <c r="Z60" s="7"/>
      <c r="AA60" s="7"/>
      <c r="AB60" s="7"/>
      <c r="AC60" s="7"/>
      <c r="AD60" s="7"/>
      <c r="AE60" s="7"/>
      <c r="AF60" s="7"/>
      <c r="AG60" s="7"/>
      <c r="AH60" s="7"/>
    </row>
    <row r="61" spans="1:34" s="4" customFormat="1" ht="93" customHeight="1">
      <c r="A61" s="24">
        <v>59</v>
      </c>
      <c r="B61" s="34" t="s">
        <v>133</v>
      </c>
      <c r="C61" s="5" t="s">
        <v>351</v>
      </c>
      <c r="D61" s="8" t="s">
        <v>498</v>
      </c>
      <c r="E61" s="5">
        <v>32.299999999999997</v>
      </c>
      <c r="F61" s="5">
        <v>1988</v>
      </c>
      <c r="G61" s="6">
        <v>712500</v>
      </c>
      <c r="H61" s="6">
        <v>27532.26</v>
      </c>
      <c r="I61" s="5"/>
      <c r="J61" s="5" t="s">
        <v>63</v>
      </c>
      <c r="K61" s="5" t="s">
        <v>397</v>
      </c>
      <c r="L61" s="14" t="s">
        <v>352</v>
      </c>
      <c r="M61" s="18" t="s">
        <v>1209</v>
      </c>
      <c r="N61" s="5" t="s">
        <v>19</v>
      </c>
      <c r="O61" s="18" t="s">
        <v>1169</v>
      </c>
      <c r="P61" s="18" t="s">
        <v>661</v>
      </c>
      <c r="Q61" s="98"/>
      <c r="R61" s="5"/>
      <c r="S61" s="7"/>
      <c r="T61" s="7"/>
      <c r="U61" s="7"/>
      <c r="V61" s="7"/>
      <c r="W61" s="7"/>
      <c r="X61" s="7"/>
      <c r="Y61" s="7"/>
      <c r="Z61" s="7"/>
      <c r="AA61" s="7"/>
      <c r="AB61" s="7"/>
      <c r="AC61" s="7"/>
      <c r="AD61" s="7"/>
      <c r="AE61" s="7"/>
      <c r="AF61" s="7"/>
      <c r="AG61" s="7"/>
      <c r="AH61" s="7"/>
    </row>
    <row r="62" spans="1:34" s="4" customFormat="1" ht="65.25" customHeight="1">
      <c r="A62" s="25">
        <v>60</v>
      </c>
      <c r="B62" s="34" t="s">
        <v>133</v>
      </c>
      <c r="C62" s="5" t="s">
        <v>666</v>
      </c>
      <c r="D62" s="16" t="s">
        <v>668</v>
      </c>
      <c r="E62" s="5">
        <v>49.6</v>
      </c>
      <c r="F62" s="5">
        <v>1993</v>
      </c>
      <c r="G62" s="5">
        <v>305000</v>
      </c>
      <c r="H62" s="6">
        <v>45055.62</v>
      </c>
      <c r="I62" s="37">
        <v>906188.75</v>
      </c>
      <c r="J62" s="38" t="s">
        <v>667</v>
      </c>
      <c r="K62" s="5" t="s">
        <v>397</v>
      </c>
      <c r="L62" s="14" t="s">
        <v>669</v>
      </c>
      <c r="M62" s="18" t="s">
        <v>1209</v>
      </c>
      <c r="N62" s="5" t="s">
        <v>19</v>
      </c>
      <c r="O62" s="36" t="s">
        <v>103</v>
      </c>
      <c r="P62" s="18" t="s">
        <v>661</v>
      </c>
      <c r="Q62" s="98"/>
      <c r="R62" s="5"/>
      <c r="S62" s="7"/>
      <c r="T62" s="7"/>
      <c r="U62" s="7"/>
      <c r="V62" s="7"/>
      <c r="W62" s="7"/>
      <c r="X62" s="7"/>
      <c r="Y62" s="7"/>
      <c r="Z62" s="7"/>
      <c r="AA62" s="7"/>
      <c r="AB62" s="7"/>
      <c r="AC62" s="7"/>
      <c r="AD62" s="7"/>
      <c r="AE62" s="7"/>
      <c r="AF62" s="7"/>
      <c r="AG62" s="7"/>
      <c r="AH62" s="7"/>
    </row>
    <row r="63" spans="1:34" s="4" customFormat="1" ht="56.25">
      <c r="A63" s="24">
        <v>61</v>
      </c>
      <c r="B63" s="34" t="s">
        <v>133</v>
      </c>
      <c r="C63" s="5" t="s">
        <v>179</v>
      </c>
      <c r="D63" s="23" t="s">
        <v>1181</v>
      </c>
      <c r="E63" s="5">
        <v>52.4</v>
      </c>
      <c r="F63" s="5">
        <v>1992</v>
      </c>
      <c r="G63" s="5">
        <v>53248.95</v>
      </c>
      <c r="H63" s="6">
        <v>8642.7000000000007</v>
      </c>
      <c r="I63" s="5"/>
      <c r="J63" s="5" t="s">
        <v>63</v>
      </c>
      <c r="K63" s="5" t="s">
        <v>397</v>
      </c>
      <c r="L63" s="14" t="s">
        <v>350</v>
      </c>
      <c r="M63" s="18" t="s">
        <v>1209</v>
      </c>
      <c r="N63" s="5" t="s">
        <v>19</v>
      </c>
      <c r="O63" s="5" t="s">
        <v>103</v>
      </c>
      <c r="P63" s="18" t="s">
        <v>660</v>
      </c>
      <c r="Q63" s="98"/>
      <c r="R63" s="5"/>
      <c r="S63" s="7"/>
      <c r="T63" s="7"/>
      <c r="U63" s="7"/>
      <c r="V63" s="7"/>
      <c r="W63" s="7"/>
      <c r="X63" s="7"/>
      <c r="Y63" s="7"/>
      <c r="Z63" s="7"/>
      <c r="AA63" s="7"/>
      <c r="AB63" s="7"/>
      <c r="AC63" s="7"/>
      <c r="AD63" s="7"/>
      <c r="AE63" s="7"/>
      <c r="AF63" s="7"/>
      <c r="AG63" s="7"/>
      <c r="AH63" s="7"/>
    </row>
    <row r="64" spans="1:34" s="4" customFormat="1" ht="56.25">
      <c r="A64" s="25">
        <v>62</v>
      </c>
      <c r="B64" s="34" t="s">
        <v>133</v>
      </c>
      <c r="C64" s="5" t="s">
        <v>370</v>
      </c>
      <c r="D64" s="5" t="s">
        <v>411</v>
      </c>
      <c r="E64" s="5">
        <v>43.8</v>
      </c>
      <c r="F64" s="5">
        <v>1969</v>
      </c>
      <c r="G64" s="5">
        <v>258919.41</v>
      </c>
      <c r="H64" s="6">
        <v>14766.65</v>
      </c>
      <c r="I64" s="20">
        <v>519083.03</v>
      </c>
      <c r="J64" s="5" t="s">
        <v>63</v>
      </c>
      <c r="K64" s="5" t="s">
        <v>397</v>
      </c>
      <c r="L64" s="14" t="s">
        <v>350</v>
      </c>
      <c r="M64" s="18" t="s">
        <v>1209</v>
      </c>
      <c r="N64" s="5" t="s">
        <v>19</v>
      </c>
      <c r="O64" s="5" t="s">
        <v>103</v>
      </c>
      <c r="P64" s="18" t="s">
        <v>661</v>
      </c>
      <c r="Q64" s="98"/>
      <c r="R64" s="5"/>
      <c r="S64" s="7"/>
      <c r="T64" s="7"/>
      <c r="U64" s="7"/>
      <c r="V64" s="7"/>
      <c r="W64" s="7"/>
      <c r="X64" s="7"/>
      <c r="Y64" s="7"/>
      <c r="Z64" s="7"/>
      <c r="AA64" s="7"/>
      <c r="AB64" s="7"/>
      <c r="AC64" s="7"/>
      <c r="AD64" s="7"/>
      <c r="AE64" s="7"/>
      <c r="AF64" s="7"/>
      <c r="AG64" s="7"/>
      <c r="AH64" s="7"/>
    </row>
    <row r="65" spans="1:34" s="4" customFormat="1" ht="56.25">
      <c r="A65" s="24">
        <v>63</v>
      </c>
      <c r="B65" s="34" t="s">
        <v>133</v>
      </c>
      <c r="C65" s="5" t="s">
        <v>281</v>
      </c>
      <c r="D65" s="23" t="s">
        <v>1183</v>
      </c>
      <c r="E65" s="5">
        <v>49.4</v>
      </c>
      <c r="F65" s="5">
        <v>1991</v>
      </c>
      <c r="G65" s="5">
        <v>27831.11</v>
      </c>
      <c r="H65" s="6">
        <v>5324.83</v>
      </c>
      <c r="I65" s="5"/>
      <c r="J65" s="5" t="s">
        <v>63</v>
      </c>
      <c r="K65" s="5" t="s">
        <v>397</v>
      </c>
      <c r="L65" s="14" t="s">
        <v>350</v>
      </c>
      <c r="M65" s="18" t="s">
        <v>1209</v>
      </c>
      <c r="N65" s="5" t="s">
        <v>19</v>
      </c>
      <c r="O65" s="71" t="s">
        <v>103</v>
      </c>
      <c r="P65" s="18" t="s">
        <v>660</v>
      </c>
      <c r="Q65" s="98"/>
      <c r="R65" s="5"/>
      <c r="S65" s="7"/>
      <c r="T65" s="7"/>
      <c r="U65" s="7"/>
      <c r="V65" s="7"/>
      <c r="W65" s="7"/>
      <c r="X65" s="7"/>
      <c r="Y65" s="7"/>
      <c r="Z65" s="7"/>
      <c r="AA65" s="7"/>
      <c r="AB65" s="7"/>
      <c r="AC65" s="7"/>
      <c r="AD65" s="7"/>
      <c r="AE65" s="7"/>
      <c r="AF65" s="7"/>
      <c r="AG65" s="7"/>
      <c r="AH65" s="7"/>
    </row>
    <row r="66" spans="1:34" s="4" customFormat="1" ht="56.25">
      <c r="A66" s="25">
        <v>64</v>
      </c>
      <c r="B66" s="34" t="s">
        <v>205</v>
      </c>
      <c r="C66" s="5" t="s">
        <v>1081</v>
      </c>
      <c r="D66" s="18" t="s">
        <v>490</v>
      </c>
      <c r="E66" s="5">
        <v>55.8</v>
      </c>
      <c r="F66" s="5">
        <v>1980</v>
      </c>
      <c r="G66" s="5">
        <v>56827.6</v>
      </c>
      <c r="H66" s="6">
        <v>32541.759999999998</v>
      </c>
      <c r="I66" s="5"/>
      <c r="J66" s="5" t="s">
        <v>63</v>
      </c>
      <c r="K66" s="5" t="s">
        <v>397</v>
      </c>
      <c r="L66" s="14" t="s">
        <v>350</v>
      </c>
      <c r="M66" s="18" t="s">
        <v>1209</v>
      </c>
      <c r="N66" s="5" t="s">
        <v>19</v>
      </c>
      <c r="O66" s="5" t="s">
        <v>103</v>
      </c>
      <c r="P66" s="5"/>
      <c r="Q66" s="98"/>
      <c r="R66" s="5"/>
      <c r="S66" s="7"/>
      <c r="T66" s="7"/>
      <c r="U66" s="7"/>
      <c r="V66" s="7"/>
      <c r="W66" s="7"/>
      <c r="X66" s="7"/>
      <c r="Y66" s="7"/>
      <c r="Z66" s="7"/>
      <c r="AA66" s="7"/>
      <c r="AB66" s="7"/>
      <c r="AC66" s="7"/>
      <c r="AD66" s="7"/>
      <c r="AE66" s="7"/>
      <c r="AF66" s="7"/>
      <c r="AG66" s="7"/>
      <c r="AH66" s="7"/>
    </row>
    <row r="67" spans="1:34" s="4" customFormat="1" ht="56.25">
      <c r="A67" s="24">
        <v>65</v>
      </c>
      <c r="B67" s="34" t="s">
        <v>133</v>
      </c>
      <c r="C67" s="5" t="s">
        <v>265</v>
      </c>
      <c r="D67" s="23" t="s">
        <v>1182</v>
      </c>
      <c r="E67" s="5">
        <v>52.4</v>
      </c>
      <c r="F67" s="5">
        <v>1976</v>
      </c>
      <c r="G67" s="5">
        <v>52161.55</v>
      </c>
      <c r="H67" s="6">
        <v>15606.24</v>
      </c>
      <c r="I67" s="5"/>
      <c r="J67" s="5" t="s">
        <v>63</v>
      </c>
      <c r="K67" s="5" t="s">
        <v>397</v>
      </c>
      <c r="L67" s="14" t="s">
        <v>350</v>
      </c>
      <c r="M67" s="18" t="s">
        <v>1209</v>
      </c>
      <c r="N67" s="5" t="s">
        <v>19</v>
      </c>
      <c r="O67" s="40" t="s">
        <v>103</v>
      </c>
      <c r="P67" s="18" t="s">
        <v>660</v>
      </c>
      <c r="Q67" s="98"/>
      <c r="R67" s="5"/>
      <c r="S67" s="7"/>
      <c r="T67" s="7"/>
      <c r="U67" s="7"/>
      <c r="V67" s="7"/>
      <c r="W67" s="7"/>
      <c r="X67" s="7"/>
      <c r="Y67" s="7"/>
      <c r="Z67" s="7"/>
      <c r="AA67" s="7"/>
      <c r="AB67" s="7"/>
      <c r="AC67" s="7"/>
      <c r="AD67" s="7"/>
      <c r="AE67" s="7"/>
      <c r="AF67" s="7"/>
      <c r="AG67" s="7"/>
      <c r="AH67" s="7"/>
    </row>
    <row r="68" spans="1:34" s="4" customFormat="1" ht="65.25" customHeight="1">
      <c r="A68" s="25">
        <v>66</v>
      </c>
      <c r="B68" s="34" t="s">
        <v>133</v>
      </c>
      <c r="C68" s="5" t="s">
        <v>670</v>
      </c>
      <c r="D68" s="21" t="s">
        <v>671</v>
      </c>
      <c r="E68" s="5">
        <v>72</v>
      </c>
      <c r="F68" s="5">
        <v>1960</v>
      </c>
      <c r="G68" s="5">
        <v>406500</v>
      </c>
      <c r="H68" s="6">
        <v>107942.75</v>
      </c>
      <c r="I68" s="37">
        <v>1043059.68</v>
      </c>
      <c r="J68" s="38" t="s">
        <v>672</v>
      </c>
      <c r="K68" s="5"/>
      <c r="L68" s="14" t="s">
        <v>669</v>
      </c>
      <c r="M68" s="18" t="s">
        <v>1209</v>
      </c>
      <c r="N68" s="5" t="s">
        <v>19</v>
      </c>
      <c r="O68" s="116" t="s">
        <v>103</v>
      </c>
      <c r="P68" s="18" t="s">
        <v>661</v>
      </c>
      <c r="Q68" s="98"/>
      <c r="R68" s="5"/>
      <c r="S68" s="7"/>
      <c r="T68" s="7"/>
      <c r="U68" s="7"/>
      <c r="V68" s="7"/>
      <c r="W68" s="7"/>
      <c r="X68" s="7"/>
      <c r="Y68" s="7"/>
      <c r="Z68" s="7"/>
      <c r="AA68" s="7"/>
      <c r="AB68" s="7"/>
      <c r="AC68" s="7"/>
      <c r="AD68" s="7"/>
      <c r="AE68" s="7"/>
      <c r="AF68" s="7"/>
      <c r="AG68" s="7"/>
      <c r="AH68" s="7"/>
    </row>
    <row r="69" spans="1:34" s="4" customFormat="1" ht="56.25">
      <c r="A69" s="24">
        <v>67</v>
      </c>
      <c r="B69" s="34" t="s">
        <v>133</v>
      </c>
      <c r="C69" s="5" t="s">
        <v>499</v>
      </c>
      <c r="D69" s="21" t="s">
        <v>450</v>
      </c>
      <c r="E69" s="5">
        <v>32.4</v>
      </c>
      <c r="F69" s="5">
        <v>1972</v>
      </c>
      <c r="G69" s="5">
        <v>31659.33</v>
      </c>
      <c r="H69" s="5">
        <v>10541.01</v>
      </c>
      <c r="I69" s="21">
        <v>135404.6</v>
      </c>
      <c r="J69" s="5" t="s">
        <v>63</v>
      </c>
      <c r="K69" s="5" t="s">
        <v>397</v>
      </c>
      <c r="L69" s="14" t="s">
        <v>350</v>
      </c>
      <c r="M69" s="18" t="s">
        <v>1209</v>
      </c>
      <c r="N69" s="5" t="s">
        <v>19</v>
      </c>
      <c r="O69" s="40" t="s">
        <v>103</v>
      </c>
      <c r="P69" s="18" t="s">
        <v>661</v>
      </c>
      <c r="Q69" s="98"/>
      <c r="R69" s="5"/>
      <c r="S69" s="7"/>
      <c r="T69" s="7"/>
      <c r="U69" s="7"/>
      <c r="V69" s="7"/>
      <c r="W69" s="7"/>
      <c r="X69" s="7"/>
      <c r="Y69" s="7"/>
      <c r="Z69" s="7"/>
      <c r="AA69" s="7"/>
      <c r="AB69" s="7"/>
      <c r="AC69" s="7"/>
      <c r="AD69" s="7"/>
      <c r="AE69" s="7"/>
      <c r="AF69" s="7"/>
      <c r="AG69" s="7"/>
      <c r="AH69" s="7"/>
    </row>
    <row r="70" spans="1:34" s="4" customFormat="1" ht="62.25" customHeight="1">
      <c r="A70" s="25">
        <v>68</v>
      </c>
      <c r="B70" s="28" t="s">
        <v>133</v>
      </c>
      <c r="C70" s="5" t="s">
        <v>356</v>
      </c>
      <c r="D70" s="21" t="s">
        <v>463</v>
      </c>
      <c r="E70" s="5">
        <v>59.7</v>
      </c>
      <c r="F70" s="5">
        <v>2012</v>
      </c>
      <c r="G70" s="6">
        <v>1307750.8400000001</v>
      </c>
      <c r="H70" s="6"/>
      <c r="I70" s="21">
        <v>828152.43</v>
      </c>
      <c r="J70" s="5" t="s">
        <v>396</v>
      </c>
      <c r="K70" s="5" t="s">
        <v>397</v>
      </c>
      <c r="L70" s="14" t="s">
        <v>357</v>
      </c>
      <c r="M70" s="18" t="s">
        <v>1209</v>
      </c>
      <c r="N70" s="5" t="s">
        <v>19</v>
      </c>
      <c r="O70" s="5" t="s">
        <v>522</v>
      </c>
      <c r="P70" s="5"/>
      <c r="Q70" s="98"/>
      <c r="R70" s="5"/>
      <c r="S70" s="7"/>
      <c r="T70" s="7"/>
      <c r="U70" s="7"/>
      <c r="V70" s="7"/>
      <c r="W70" s="7"/>
      <c r="X70" s="7"/>
      <c r="Y70" s="7"/>
      <c r="Z70" s="7"/>
      <c r="AA70" s="7"/>
      <c r="AB70" s="7"/>
      <c r="AC70" s="7"/>
      <c r="AD70" s="7"/>
      <c r="AE70" s="7"/>
      <c r="AF70" s="7"/>
      <c r="AG70" s="7"/>
      <c r="AH70" s="7"/>
    </row>
    <row r="71" spans="1:34" s="4" customFormat="1" ht="85.5" customHeight="1">
      <c r="A71" s="24">
        <v>69</v>
      </c>
      <c r="B71" s="28" t="s">
        <v>133</v>
      </c>
      <c r="C71" s="5" t="s">
        <v>687</v>
      </c>
      <c r="D71" s="21" t="s">
        <v>688</v>
      </c>
      <c r="E71" s="5">
        <v>35</v>
      </c>
      <c r="F71" s="5">
        <v>1992</v>
      </c>
      <c r="G71" s="6"/>
      <c r="H71" s="6"/>
      <c r="I71" s="21"/>
      <c r="J71" s="5"/>
      <c r="K71" s="5"/>
      <c r="L71" s="14" t="s">
        <v>690</v>
      </c>
      <c r="M71" s="18" t="s">
        <v>1209</v>
      </c>
      <c r="N71" s="5" t="s">
        <v>19</v>
      </c>
      <c r="O71" s="5" t="s">
        <v>689</v>
      </c>
      <c r="P71" s="5" t="s">
        <v>103</v>
      </c>
      <c r="Q71" s="98"/>
      <c r="R71" s="5"/>
      <c r="S71" s="7"/>
      <c r="T71" s="7"/>
      <c r="U71" s="7"/>
      <c r="V71" s="7"/>
      <c r="W71" s="7"/>
      <c r="X71" s="7"/>
      <c r="Y71" s="7"/>
      <c r="Z71" s="7"/>
      <c r="AA71" s="7"/>
      <c r="AB71" s="7"/>
      <c r="AC71" s="7"/>
      <c r="AD71" s="7"/>
      <c r="AE71" s="7"/>
      <c r="AF71" s="7"/>
      <c r="AG71" s="7"/>
      <c r="AH71" s="7"/>
    </row>
    <row r="72" spans="1:34" s="7" customFormat="1" ht="70.5" customHeight="1">
      <c r="A72" s="25">
        <v>70</v>
      </c>
      <c r="B72" s="28" t="s">
        <v>133</v>
      </c>
      <c r="C72" s="5" t="s">
        <v>566</v>
      </c>
      <c r="D72" s="5" t="s">
        <v>567</v>
      </c>
      <c r="E72" s="5">
        <v>64.7</v>
      </c>
      <c r="F72" s="5">
        <v>1985</v>
      </c>
      <c r="G72" s="5"/>
      <c r="H72" s="6"/>
      <c r="I72" s="19">
        <v>1272481.43</v>
      </c>
      <c r="J72" s="5" t="s">
        <v>63</v>
      </c>
      <c r="K72" s="5" t="s">
        <v>397</v>
      </c>
      <c r="L72" s="14" t="s">
        <v>658</v>
      </c>
      <c r="M72" s="18" t="s">
        <v>1209</v>
      </c>
      <c r="N72" s="5" t="s">
        <v>19</v>
      </c>
      <c r="O72" s="5"/>
      <c r="P72" s="5"/>
      <c r="Q72" s="98"/>
      <c r="R72" s="5"/>
    </row>
    <row r="73" spans="1:34" s="4" customFormat="1" ht="56.25">
      <c r="A73" s="24">
        <v>71</v>
      </c>
      <c r="B73" s="34" t="s">
        <v>133</v>
      </c>
      <c r="C73" s="5" t="s">
        <v>1193</v>
      </c>
      <c r="D73" s="20" t="s">
        <v>456</v>
      </c>
      <c r="E73" s="5">
        <v>37.799999999999997</v>
      </c>
      <c r="F73" s="5">
        <v>1960</v>
      </c>
      <c r="G73" s="5">
        <v>26800.02</v>
      </c>
      <c r="H73" s="6">
        <v>13929.77</v>
      </c>
      <c r="I73" s="21">
        <v>87291.29</v>
      </c>
      <c r="J73" s="5" t="s">
        <v>63</v>
      </c>
      <c r="K73" s="5" t="s">
        <v>397</v>
      </c>
      <c r="L73" s="14" t="s">
        <v>350</v>
      </c>
      <c r="M73" s="18" t="s">
        <v>1209</v>
      </c>
      <c r="N73" s="5" t="s">
        <v>19</v>
      </c>
      <c r="O73" s="7"/>
      <c r="P73" s="18" t="s">
        <v>661</v>
      </c>
      <c r="Q73" s="98"/>
      <c r="R73" s="5"/>
      <c r="S73" s="7"/>
      <c r="T73" s="7"/>
      <c r="U73" s="7"/>
      <c r="V73" s="7"/>
      <c r="W73" s="7"/>
      <c r="X73" s="7"/>
      <c r="Y73" s="7"/>
      <c r="Z73" s="7"/>
      <c r="AA73" s="7"/>
      <c r="AB73" s="7"/>
      <c r="AC73" s="7"/>
      <c r="AD73" s="7"/>
      <c r="AE73" s="7"/>
      <c r="AF73" s="7"/>
      <c r="AG73" s="7"/>
      <c r="AH73" s="7"/>
    </row>
    <row r="74" spans="1:34" s="4" customFormat="1" ht="69" customHeight="1">
      <c r="A74" s="25">
        <v>72</v>
      </c>
      <c r="B74" s="34" t="s">
        <v>133</v>
      </c>
      <c r="C74" s="8" t="s">
        <v>625</v>
      </c>
      <c r="D74" s="16" t="s">
        <v>490</v>
      </c>
      <c r="E74" s="5">
        <v>38.5</v>
      </c>
      <c r="F74" s="5">
        <v>1994</v>
      </c>
      <c r="G74" s="5"/>
      <c r="H74" s="6"/>
      <c r="I74" s="21"/>
      <c r="J74" s="5" t="s">
        <v>63</v>
      </c>
      <c r="K74" s="5" t="s">
        <v>397</v>
      </c>
      <c r="L74" s="14" t="s">
        <v>350</v>
      </c>
      <c r="M74" s="18" t="s">
        <v>1209</v>
      </c>
      <c r="N74" s="5" t="s">
        <v>19</v>
      </c>
      <c r="O74" s="5"/>
      <c r="P74" s="5"/>
      <c r="Q74" s="98"/>
      <c r="R74" s="5"/>
      <c r="S74" s="7"/>
      <c r="T74" s="7"/>
      <c r="U74" s="7"/>
      <c r="V74" s="7"/>
      <c r="W74" s="7"/>
      <c r="X74" s="7"/>
      <c r="Y74" s="7"/>
      <c r="Z74" s="7"/>
      <c r="AA74" s="7"/>
      <c r="AB74" s="7"/>
      <c r="AC74" s="7"/>
      <c r="AD74" s="7"/>
      <c r="AE74" s="7"/>
      <c r="AF74" s="7"/>
      <c r="AG74" s="7"/>
      <c r="AH74" s="7"/>
    </row>
    <row r="75" spans="1:34" s="7" customFormat="1" ht="56.25">
      <c r="A75" s="24">
        <v>73</v>
      </c>
      <c r="B75" s="34" t="s">
        <v>205</v>
      </c>
      <c r="C75" s="5" t="s">
        <v>605</v>
      </c>
      <c r="D75" s="16" t="s">
        <v>490</v>
      </c>
      <c r="E75" s="5">
        <v>169.3</v>
      </c>
      <c r="F75" s="5"/>
      <c r="G75" s="12">
        <v>214978.45</v>
      </c>
      <c r="H75" s="5">
        <v>19855.62</v>
      </c>
      <c r="I75" s="30">
        <v>651912.18999999994</v>
      </c>
      <c r="J75" s="5" t="s">
        <v>63</v>
      </c>
      <c r="K75" s="5" t="s">
        <v>397</v>
      </c>
      <c r="L75" s="14" t="s">
        <v>350</v>
      </c>
      <c r="M75" s="18" t="s">
        <v>1209</v>
      </c>
      <c r="N75" s="5" t="s">
        <v>19</v>
      </c>
      <c r="O75" s="5"/>
      <c r="P75" s="5"/>
      <c r="Q75" s="98"/>
      <c r="R75" s="5"/>
    </row>
    <row r="76" spans="1:34" s="4" customFormat="1" ht="101.25" customHeight="1">
      <c r="A76" s="24">
        <v>74</v>
      </c>
      <c r="B76" s="28" t="s">
        <v>133</v>
      </c>
      <c r="C76" s="5" t="s">
        <v>354</v>
      </c>
      <c r="D76" s="21" t="s">
        <v>461</v>
      </c>
      <c r="E76" s="5">
        <v>48.1</v>
      </c>
      <c r="F76" s="5">
        <v>2012</v>
      </c>
      <c r="G76" s="6">
        <v>1053648.5</v>
      </c>
      <c r="H76" s="6"/>
      <c r="I76" s="21">
        <v>667238.39</v>
      </c>
      <c r="J76" s="5" t="s">
        <v>396</v>
      </c>
      <c r="K76" s="18" t="s">
        <v>1232</v>
      </c>
      <c r="L76" s="14" t="s">
        <v>357</v>
      </c>
      <c r="M76" s="18" t="s">
        <v>1231</v>
      </c>
      <c r="N76" s="5" t="s">
        <v>19</v>
      </c>
      <c r="O76" s="5" t="s">
        <v>520</v>
      </c>
      <c r="P76" s="33"/>
      <c r="Q76" s="98"/>
      <c r="R76" s="5"/>
      <c r="S76" s="7"/>
      <c r="T76" s="7"/>
      <c r="U76" s="7"/>
      <c r="V76" s="7"/>
      <c r="W76" s="7"/>
      <c r="X76" s="7"/>
      <c r="Y76" s="7"/>
      <c r="Z76" s="7"/>
      <c r="AA76" s="7"/>
      <c r="AB76" s="7"/>
      <c r="AC76" s="7"/>
      <c r="AD76" s="7"/>
      <c r="AE76" s="7"/>
      <c r="AF76" s="7"/>
      <c r="AG76" s="7"/>
      <c r="AH76" s="7"/>
    </row>
    <row r="77" spans="1:34" s="4" customFormat="1" ht="82.5" customHeight="1">
      <c r="A77" s="24">
        <v>75</v>
      </c>
      <c r="B77" s="28" t="s">
        <v>133</v>
      </c>
      <c r="C77" s="5" t="s">
        <v>1366</v>
      </c>
      <c r="D77" s="32" t="s">
        <v>1099</v>
      </c>
      <c r="E77" s="5">
        <v>69.099999999999994</v>
      </c>
      <c r="F77" s="5">
        <v>2014</v>
      </c>
      <c r="G77" s="6">
        <v>1714670.82</v>
      </c>
      <c r="H77" s="6"/>
      <c r="I77" s="21"/>
      <c r="J77" s="5" t="s">
        <v>1111</v>
      </c>
      <c r="K77" s="5"/>
      <c r="L77" s="5" t="s">
        <v>1100</v>
      </c>
      <c r="M77" s="18" t="s">
        <v>1521</v>
      </c>
      <c r="N77" s="5" t="s">
        <v>19</v>
      </c>
      <c r="O77" s="5"/>
      <c r="P77" s="5"/>
      <c r="Q77" s="5"/>
      <c r="R77" s="5"/>
      <c r="S77" s="7"/>
      <c r="T77" s="7"/>
      <c r="U77" s="7"/>
      <c r="V77" s="7"/>
      <c r="W77" s="7"/>
      <c r="X77" s="7"/>
      <c r="Y77" s="7"/>
      <c r="Z77" s="7"/>
      <c r="AA77" s="7"/>
      <c r="AB77" s="7"/>
      <c r="AC77" s="7"/>
      <c r="AD77" s="7"/>
      <c r="AE77" s="7"/>
      <c r="AF77" s="7"/>
      <c r="AG77" s="7"/>
      <c r="AH77" s="7"/>
    </row>
    <row r="78" spans="1:34" s="4" customFormat="1" ht="82.5" customHeight="1">
      <c r="A78" s="24">
        <v>76</v>
      </c>
      <c r="B78" s="28" t="s">
        <v>133</v>
      </c>
      <c r="C78" s="5" t="s">
        <v>1096</v>
      </c>
      <c r="D78" s="32" t="s">
        <v>1127</v>
      </c>
      <c r="E78" s="5">
        <v>35.200000000000003</v>
      </c>
      <c r="F78" s="5">
        <v>2014</v>
      </c>
      <c r="G78" s="6">
        <v>873464.7</v>
      </c>
      <c r="H78" s="6"/>
      <c r="I78" s="21"/>
      <c r="J78" s="5" t="s">
        <v>1111</v>
      </c>
      <c r="K78" s="5"/>
      <c r="L78" s="5" t="s">
        <v>1128</v>
      </c>
      <c r="M78" s="18" t="s">
        <v>1521</v>
      </c>
      <c r="N78" s="5" t="s">
        <v>19</v>
      </c>
      <c r="O78" s="5"/>
      <c r="P78" s="5"/>
      <c r="Q78" s="5"/>
      <c r="R78" s="5"/>
      <c r="S78" s="7"/>
      <c r="T78" s="7"/>
      <c r="U78" s="7"/>
      <c r="V78" s="7"/>
      <c r="W78" s="7"/>
      <c r="X78" s="7"/>
      <c r="Y78" s="7"/>
      <c r="Z78" s="7"/>
      <c r="AA78" s="7"/>
      <c r="AB78" s="7"/>
      <c r="AC78" s="7"/>
      <c r="AD78" s="7"/>
      <c r="AE78" s="7"/>
      <c r="AF78" s="7"/>
      <c r="AG78" s="7"/>
      <c r="AH78" s="7"/>
    </row>
    <row r="79" spans="1:34" s="4" customFormat="1" ht="82.5" customHeight="1">
      <c r="A79" s="24">
        <v>77</v>
      </c>
      <c r="B79" s="28" t="s">
        <v>133</v>
      </c>
      <c r="C79" s="5" t="s">
        <v>1097</v>
      </c>
      <c r="D79" s="32" t="s">
        <v>1149</v>
      </c>
      <c r="E79" s="5">
        <v>53.3</v>
      </c>
      <c r="F79" s="5">
        <v>2014</v>
      </c>
      <c r="G79" s="6">
        <v>1322604.25</v>
      </c>
      <c r="H79" s="6"/>
      <c r="I79" s="21"/>
      <c r="J79" s="5" t="s">
        <v>1109</v>
      </c>
      <c r="K79" s="5"/>
      <c r="L79" s="5" t="s">
        <v>1150</v>
      </c>
      <c r="M79" s="18" t="s">
        <v>1521</v>
      </c>
      <c r="N79" s="5" t="s">
        <v>19</v>
      </c>
      <c r="O79" s="5"/>
      <c r="P79" s="5"/>
      <c r="Q79" s="5"/>
      <c r="R79" s="5"/>
      <c r="S79" s="7"/>
      <c r="T79" s="7"/>
      <c r="U79" s="7"/>
      <c r="V79" s="7"/>
      <c r="W79" s="7"/>
      <c r="X79" s="7"/>
      <c r="Y79" s="7"/>
      <c r="Z79" s="7"/>
      <c r="AA79" s="7"/>
      <c r="AB79" s="7"/>
      <c r="AC79" s="7"/>
      <c r="AD79" s="7"/>
      <c r="AE79" s="7"/>
      <c r="AF79" s="7"/>
      <c r="AG79" s="7"/>
      <c r="AH79" s="7"/>
    </row>
    <row r="80" spans="1:34" s="4" customFormat="1" ht="82.5" customHeight="1">
      <c r="A80" s="24">
        <v>78</v>
      </c>
      <c r="B80" s="28" t="s">
        <v>133</v>
      </c>
      <c r="C80" s="5" t="s">
        <v>1367</v>
      </c>
      <c r="D80" s="32" t="s">
        <v>1153</v>
      </c>
      <c r="E80" s="5">
        <v>66.2</v>
      </c>
      <c r="F80" s="5">
        <v>2014</v>
      </c>
      <c r="G80" s="6">
        <v>1642709.24</v>
      </c>
      <c r="H80" s="6"/>
      <c r="I80" s="21"/>
      <c r="J80" s="5" t="s">
        <v>1109</v>
      </c>
      <c r="K80" s="5"/>
      <c r="L80" s="5" t="s">
        <v>1154</v>
      </c>
      <c r="M80" s="18" t="s">
        <v>1521</v>
      </c>
      <c r="N80" s="5" t="s">
        <v>19</v>
      </c>
      <c r="O80" s="5"/>
      <c r="P80" s="5"/>
      <c r="Q80" s="5"/>
      <c r="R80" s="5"/>
      <c r="S80" s="7"/>
      <c r="T80" s="7"/>
      <c r="U80" s="7"/>
      <c r="V80" s="7"/>
      <c r="W80" s="7"/>
      <c r="X80" s="7"/>
      <c r="Y80" s="7"/>
      <c r="Z80" s="7"/>
      <c r="AA80" s="7"/>
      <c r="AB80" s="7"/>
      <c r="AC80" s="7"/>
      <c r="AD80" s="7"/>
      <c r="AE80" s="7"/>
      <c r="AF80" s="7"/>
      <c r="AG80" s="7"/>
      <c r="AH80" s="7"/>
    </row>
    <row r="81" spans="1:34" s="4" customFormat="1" ht="82.5" customHeight="1">
      <c r="A81" s="24">
        <v>79</v>
      </c>
      <c r="B81" s="28" t="s">
        <v>133</v>
      </c>
      <c r="C81" s="5" t="s">
        <v>1368</v>
      </c>
      <c r="D81" s="32" t="s">
        <v>1157</v>
      </c>
      <c r="E81" s="5">
        <v>30</v>
      </c>
      <c r="F81" s="5">
        <v>2014</v>
      </c>
      <c r="G81" s="6">
        <v>744430.2</v>
      </c>
      <c r="H81" s="6"/>
      <c r="I81" s="21"/>
      <c r="J81" s="5" t="s">
        <v>1109</v>
      </c>
      <c r="K81" s="5"/>
      <c r="L81" s="5" t="s">
        <v>1158</v>
      </c>
      <c r="M81" s="18" t="s">
        <v>1521</v>
      </c>
      <c r="N81" s="5" t="s">
        <v>19</v>
      </c>
      <c r="O81" s="5"/>
      <c r="P81" s="5"/>
      <c r="Q81" s="5"/>
      <c r="R81" s="5"/>
      <c r="S81" s="7"/>
      <c r="T81" s="7"/>
      <c r="U81" s="7"/>
      <c r="V81" s="7"/>
      <c r="W81" s="7"/>
      <c r="X81" s="7"/>
      <c r="Y81" s="7"/>
      <c r="Z81" s="7"/>
      <c r="AA81" s="7"/>
      <c r="AB81" s="7"/>
      <c r="AC81" s="7"/>
      <c r="AD81" s="7"/>
      <c r="AE81" s="7"/>
      <c r="AF81" s="7"/>
      <c r="AG81" s="7"/>
      <c r="AH81" s="7"/>
    </row>
    <row r="82" spans="1:34" s="4" customFormat="1" ht="82.5" customHeight="1">
      <c r="A82" s="24">
        <v>80</v>
      </c>
      <c r="B82" s="28" t="s">
        <v>133</v>
      </c>
      <c r="C82" s="5" t="s">
        <v>1369</v>
      </c>
      <c r="D82" s="32" t="s">
        <v>1137</v>
      </c>
      <c r="E82" s="5">
        <v>56.2</v>
      </c>
      <c r="F82" s="5">
        <v>2014</v>
      </c>
      <c r="G82" s="6">
        <v>1394565.91</v>
      </c>
      <c r="H82" s="6"/>
      <c r="I82" s="21"/>
      <c r="J82" s="5" t="s">
        <v>1109</v>
      </c>
      <c r="K82" s="5"/>
      <c r="L82" s="5" t="s">
        <v>1138</v>
      </c>
      <c r="M82" s="18" t="s">
        <v>1521</v>
      </c>
      <c r="N82" s="5" t="s">
        <v>19</v>
      </c>
      <c r="O82" s="5"/>
      <c r="P82" s="5"/>
      <c r="Q82" s="5"/>
      <c r="R82" s="5"/>
      <c r="S82" s="7"/>
      <c r="T82" s="7"/>
      <c r="U82" s="7"/>
      <c r="V82" s="7"/>
      <c r="W82" s="7"/>
      <c r="X82" s="7"/>
      <c r="Y82" s="7"/>
      <c r="Z82" s="7"/>
      <c r="AA82" s="7"/>
      <c r="AB82" s="7"/>
      <c r="AC82" s="7"/>
      <c r="AD82" s="7"/>
      <c r="AE82" s="7"/>
      <c r="AF82" s="7"/>
      <c r="AG82" s="7"/>
      <c r="AH82" s="7"/>
    </row>
    <row r="83" spans="1:34" s="7" customFormat="1" ht="78.75" customHeight="1">
      <c r="A83" s="24">
        <v>81</v>
      </c>
      <c r="B83" s="34" t="s">
        <v>133</v>
      </c>
      <c r="C83" s="5" t="s">
        <v>590</v>
      </c>
      <c r="D83" s="21" t="s">
        <v>609</v>
      </c>
      <c r="E83" s="5">
        <v>58.7</v>
      </c>
      <c r="F83" s="5">
        <v>1987</v>
      </c>
      <c r="G83" s="5">
        <v>36216.94</v>
      </c>
      <c r="H83" s="6">
        <v>10901.24</v>
      </c>
      <c r="I83" s="29">
        <v>812999.95</v>
      </c>
      <c r="J83" s="5" t="s">
        <v>63</v>
      </c>
      <c r="K83" s="18" t="s">
        <v>1348</v>
      </c>
      <c r="L83" s="14" t="s">
        <v>350</v>
      </c>
      <c r="M83" s="18" t="s">
        <v>1347</v>
      </c>
      <c r="N83" s="5" t="s">
        <v>19</v>
      </c>
      <c r="O83" s="18" t="s">
        <v>1393</v>
      </c>
      <c r="P83" s="5"/>
      <c r="Q83" s="5"/>
      <c r="R83" s="5"/>
    </row>
    <row r="84" spans="1:34" s="4" customFormat="1" ht="79.5" customHeight="1">
      <c r="A84" s="24">
        <v>82</v>
      </c>
      <c r="B84" s="16" t="s">
        <v>133</v>
      </c>
      <c r="C84" s="5" t="s">
        <v>559</v>
      </c>
      <c r="D84" s="21" t="s">
        <v>608</v>
      </c>
      <c r="E84" s="5">
        <v>55.1</v>
      </c>
      <c r="F84" s="5">
        <v>1969</v>
      </c>
      <c r="G84" s="5"/>
      <c r="H84" s="6"/>
      <c r="I84" s="19">
        <v>812974.6</v>
      </c>
      <c r="J84" s="5" t="s">
        <v>63</v>
      </c>
      <c r="K84" s="18" t="s">
        <v>1350</v>
      </c>
      <c r="L84" s="81" t="s">
        <v>350</v>
      </c>
      <c r="M84" s="18" t="s">
        <v>1349</v>
      </c>
      <c r="N84" s="5" t="s">
        <v>19</v>
      </c>
      <c r="O84" s="18" t="s">
        <v>1393</v>
      </c>
      <c r="P84" s="5"/>
      <c r="Q84" s="5"/>
      <c r="R84" s="5"/>
      <c r="S84" s="7"/>
      <c r="T84" s="7"/>
      <c r="U84" s="7"/>
      <c r="V84" s="7"/>
      <c r="W84" s="7"/>
      <c r="X84" s="7"/>
      <c r="Y84" s="7"/>
      <c r="Z84" s="7"/>
      <c r="AA84" s="7"/>
      <c r="AB84" s="7"/>
      <c r="AC84" s="7"/>
      <c r="AD84" s="7"/>
      <c r="AE84" s="7"/>
      <c r="AF84" s="7"/>
      <c r="AG84" s="7"/>
      <c r="AH84" s="7"/>
    </row>
    <row r="85" spans="1:34" s="7" customFormat="1" ht="56.25">
      <c r="A85" s="24">
        <v>83</v>
      </c>
      <c r="B85" s="34" t="s">
        <v>133</v>
      </c>
      <c r="C85" s="5" t="s">
        <v>602</v>
      </c>
      <c r="D85" s="8" t="s">
        <v>1351</v>
      </c>
      <c r="E85" s="5">
        <v>57.4</v>
      </c>
      <c r="F85" s="5">
        <v>1983</v>
      </c>
      <c r="G85" s="5">
        <v>77101.14</v>
      </c>
      <c r="H85" s="6">
        <v>18496.669999999998</v>
      </c>
      <c r="I85" s="29">
        <v>703923.73</v>
      </c>
      <c r="J85" s="5" t="s">
        <v>63</v>
      </c>
      <c r="K85" s="18" t="s">
        <v>1353</v>
      </c>
      <c r="L85" s="14" t="s">
        <v>350</v>
      </c>
      <c r="M85" s="18" t="s">
        <v>1352</v>
      </c>
      <c r="N85" s="5" t="s">
        <v>19</v>
      </c>
      <c r="O85" s="18" t="s">
        <v>1393</v>
      </c>
      <c r="P85" s="5"/>
      <c r="Q85" s="5"/>
      <c r="R85" s="5"/>
    </row>
    <row r="86" spans="1:34" s="4" customFormat="1" ht="69.75" customHeight="1">
      <c r="A86" s="24">
        <v>84</v>
      </c>
      <c r="B86" s="34" t="s">
        <v>133</v>
      </c>
      <c r="C86" s="8" t="s">
        <v>557</v>
      </c>
      <c r="D86" s="21" t="s">
        <v>610</v>
      </c>
      <c r="E86" s="5">
        <v>51.3</v>
      </c>
      <c r="F86" s="5">
        <v>1971</v>
      </c>
      <c r="G86" s="5"/>
      <c r="H86" s="6"/>
      <c r="I86" s="21">
        <v>641526.51</v>
      </c>
      <c r="J86" s="5" t="s">
        <v>63</v>
      </c>
      <c r="K86" s="18" t="s">
        <v>1355</v>
      </c>
      <c r="L86" s="14" t="s">
        <v>350</v>
      </c>
      <c r="M86" s="18" t="s">
        <v>1354</v>
      </c>
      <c r="N86" s="5" t="s">
        <v>19</v>
      </c>
      <c r="O86" s="18" t="s">
        <v>1393</v>
      </c>
      <c r="P86" s="5"/>
      <c r="Q86" s="5"/>
      <c r="R86" s="5"/>
      <c r="S86" s="7"/>
      <c r="T86" s="7"/>
      <c r="U86" s="7"/>
      <c r="V86" s="7"/>
      <c r="W86" s="7"/>
      <c r="X86" s="7"/>
      <c r="Y86" s="7"/>
      <c r="Z86" s="7"/>
      <c r="AA86" s="7"/>
      <c r="AB86" s="7"/>
      <c r="AC86" s="7"/>
      <c r="AD86" s="7"/>
      <c r="AE86" s="7"/>
      <c r="AF86" s="7"/>
      <c r="AG86" s="7"/>
      <c r="AH86" s="7"/>
    </row>
    <row r="87" spans="1:34" s="4" customFormat="1" ht="82.5" customHeight="1">
      <c r="A87" s="24">
        <v>85</v>
      </c>
      <c r="B87" s="28" t="s">
        <v>133</v>
      </c>
      <c r="C87" s="5" t="s">
        <v>935</v>
      </c>
      <c r="D87" s="32" t="s">
        <v>955</v>
      </c>
      <c r="E87" s="5">
        <v>30</v>
      </c>
      <c r="F87" s="5">
        <v>2013</v>
      </c>
      <c r="G87" s="6">
        <v>744430.2</v>
      </c>
      <c r="H87" s="6"/>
      <c r="I87" s="21"/>
      <c r="J87" s="5" t="s">
        <v>1103</v>
      </c>
      <c r="K87" s="7"/>
      <c r="L87" s="5" t="s">
        <v>956</v>
      </c>
      <c r="M87" s="18" t="s">
        <v>1365</v>
      </c>
      <c r="N87" s="5" t="s">
        <v>19</v>
      </c>
      <c r="O87" s="5" t="s">
        <v>103</v>
      </c>
      <c r="P87" s="33"/>
      <c r="Q87" s="5"/>
      <c r="R87" s="5"/>
      <c r="S87" s="7"/>
      <c r="T87" s="7"/>
      <c r="U87" s="7"/>
      <c r="V87" s="7"/>
      <c r="W87" s="7"/>
      <c r="X87" s="7"/>
      <c r="Y87" s="7"/>
      <c r="Z87" s="7"/>
      <c r="AA87" s="7"/>
      <c r="AB87" s="7"/>
      <c r="AC87" s="7"/>
      <c r="AD87" s="7"/>
      <c r="AE87" s="7"/>
      <c r="AF87" s="7"/>
      <c r="AG87" s="7"/>
      <c r="AH87" s="7"/>
    </row>
    <row r="88" spans="1:34" s="4" customFormat="1" ht="82.5" customHeight="1">
      <c r="A88" s="24">
        <v>86</v>
      </c>
      <c r="B88" s="28" t="s">
        <v>133</v>
      </c>
      <c r="C88" s="5" t="s">
        <v>1098</v>
      </c>
      <c r="D88" s="32" t="s">
        <v>1115</v>
      </c>
      <c r="E88" s="5">
        <v>57.4</v>
      </c>
      <c r="F88" s="5">
        <v>2014</v>
      </c>
      <c r="G88" s="6">
        <v>1424343.05</v>
      </c>
      <c r="H88" s="6">
        <v>3956.51</v>
      </c>
      <c r="I88" s="21"/>
      <c r="J88" s="5" t="s">
        <v>1111</v>
      </c>
      <c r="K88" s="5"/>
      <c r="L88" s="5" t="s">
        <v>1116</v>
      </c>
      <c r="M88" s="18" t="s">
        <v>1365</v>
      </c>
      <c r="N88" s="5" t="s">
        <v>19</v>
      </c>
      <c r="O88" s="5" t="s">
        <v>103</v>
      </c>
      <c r="P88" s="5"/>
      <c r="Q88" s="5"/>
      <c r="R88" s="5"/>
      <c r="S88" s="7"/>
      <c r="T88" s="7"/>
      <c r="U88" s="7"/>
      <c r="V88" s="7"/>
      <c r="W88" s="7"/>
      <c r="X88" s="7"/>
      <c r="Y88" s="7"/>
      <c r="Z88" s="7"/>
      <c r="AA88" s="7"/>
      <c r="AB88" s="7"/>
      <c r="AC88" s="7"/>
      <c r="AD88" s="7"/>
      <c r="AE88" s="7"/>
      <c r="AF88" s="7"/>
      <c r="AG88" s="7"/>
      <c r="AH88" s="7"/>
    </row>
    <row r="89" spans="1:34" s="4" customFormat="1" ht="56.25">
      <c r="A89" s="24">
        <v>87</v>
      </c>
      <c r="B89" s="34" t="s">
        <v>133</v>
      </c>
      <c r="C89" s="5" t="s">
        <v>267</v>
      </c>
      <c r="D89" s="21" t="s">
        <v>453</v>
      </c>
      <c r="E89" s="5">
        <v>38.1</v>
      </c>
      <c r="F89" s="5">
        <v>1973</v>
      </c>
      <c r="G89" s="5">
        <v>23842.67</v>
      </c>
      <c r="H89" s="6">
        <v>7351.97</v>
      </c>
      <c r="I89" s="21">
        <v>89582.399999999994</v>
      </c>
      <c r="J89" s="5" t="s">
        <v>63</v>
      </c>
      <c r="K89" s="5" t="s">
        <v>397</v>
      </c>
      <c r="L89" s="14" t="s">
        <v>350</v>
      </c>
      <c r="M89" s="18" t="s">
        <v>1393</v>
      </c>
      <c r="N89" s="5" t="s">
        <v>19</v>
      </c>
      <c r="O89" s="5" t="s">
        <v>103</v>
      </c>
      <c r="P89" s="5"/>
      <c r="Q89" s="5"/>
      <c r="R89" s="5"/>
      <c r="S89" s="7"/>
      <c r="T89" s="7"/>
      <c r="U89" s="7"/>
      <c r="V89" s="7"/>
      <c r="W89" s="7"/>
      <c r="X89" s="7"/>
      <c r="Y89" s="7"/>
      <c r="Z89" s="7"/>
      <c r="AA89" s="7"/>
      <c r="AB89" s="7"/>
      <c r="AC89" s="7"/>
      <c r="AD89" s="7"/>
      <c r="AE89" s="7"/>
      <c r="AF89" s="7"/>
      <c r="AG89" s="7"/>
      <c r="AH89" s="7"/>
    </row>
    <row r="90" spans="1:34" s="83" customFormat="1" ht="103.5" customHeight="1">
      <c r="A90" s="24">
        <v>88</v>
      </c>
      <c r="B90" s="8" t="s">
        <v>342</v>
      </c>
      <c r="C90" s="8" t="s">
        <v>1557</v>
      </c>
      <c r="D90" s="101" t="s">
        <v>1196</v>
      </c>
      <c r="E90" s="8">
        <v>36.700000000000003</v>
      </c>
      <c r="F90" s="8">
        <v>1975</v>
      </c>
      <c r="G90" s="74">
        <f>172965.7</f>
        <v>172965.7</v>
      </c>
      <c r="H90" s="102">
        <v>9725.83</v>
      </c>
      <c r="I90" s="102"/>
      <c r="J90" s="103"/>
      <c r="K90" s="8"/>
      <c r="L90" s="81" t="s">
        <v>350</v>
      </c>
      <c r="M90" s="18" t="s">
        <v>1393</v>
      </c>
      <c r="N90" s="8" t="s">
        <v>19</v>
      </c>
      <c r="O90" s="8" t="s">
        <v>103</v>
      </c>
      <c r="P90" s="8" t="s">
        <v>661</v>
      </c>
      <c r="Q90" s="8"/>
      <c r="R90" s="8"/>
      <c r="S90" s="82"/>
      <c r="T90" s="82"/>
      <c r="U90" s="82"/>
      <c r="V90" s="82"/>
      <c r="W90" s="82"/>
      <c r="X90" s="82"/>
      <c r="Y90" s="82"/>
      <c r="Z90" s="82"/>
      <c r="AA90" s="82"/>
      <c r="AB90" s="82"/>
      <c r="AC90" s="82"/>
      <c r="AD90" s="82"/>
      <c r="AE90" s="82"/>
      <c r="AF90" s="82"/>
      <c r="AG90" s="82"/>
      <c r="AH90" s="82"/>
    </row>
    <row r="91" spans="1:34" s="82" customFormat="1" ht="82.5" customHeight="1">
      <c r="A91" s="24">
        <v>89</v>
      </c>
      <c r="B91" s="8" t="s">
        <v>133</v>
      </c>
      <c r="C91" s="8" t="s">
        <v>695</v>
      </c>
      <c r="D91" s="27" t="s">
        <v>696</v>
      </c>
      <c r="E91" s="8">
        <v>30.5</v>
      </c>
      <c r="F91" s="8">
        <v>1990</v>
      </c>
      <c r="G91" s="8">
        <v>622401.30000000005</v>
      </c>
      <c r="H91" s="9">
        <v>3268.08</v>
      </c>
      <c r="I91" s="26">
        <v>604390.14</v>
      </c>
      <c r="J91" s="8"/>
      <c r="K91" s="8"/>
      <c r="L91" s="81" t="s">
        <v>690</v>
      </c>
      <c r="M91" s="18" t="s">
        <v>1393</v>
      </c>
      <c r="N91" s="8" t="s">
        <v>19</v>
      </c>
      <c r="O91" s="104" t="s">
        <v>697</v>
      </c>
      <c r="P91" s="8" t="s">
        <v>692</v>
      </c>
      <c r="Q91" s="8"/>
      <c r="R91" s="8"/>
    </row>
    <row r="92" spans="1:34" s="4" customFormat="1" ht="56.25">
      <c r="A92" s="24">
        <v>90</v>
      </c>
      <c r="B92" s="34" t="s">
        <v>133</v>
      </c>
      <c r="C92" s="5" t="s">
        <v>149</v>
      </c>
      <c r="D92" s="5" t="s">
        <v>409</v>
      </c>
      <c r="E92" s="11">
        <v>43.6</v>
      </c>
      <c r="F92" s="11" t="s">
        <v>827</v>
      </c>
      <c r="G92" s="5">
        <v>58973.31</v>
      </c>
      <c r="H92" s="6">
        <v>18659.59</v>
      </c>
      <c r="I92" s="20">
        <v>636815.93000000005</v>
      </c>
      <c r="J92" s="5" t="s">
        <v>63</v>
      </c>
      <c r="K92" s="5" t="s">
        <v>397</v>
      </c>
      <c r="L92" s="14" t="s">
        <v>350</v>
      </c>
      <c r="M92" s="18" t="s">
        <v>1393</v>
      </c>
      <c r="N92" s="5" t="s">
        <v>19</v>
      </c>
      <c r="O92" s="5" t="s">
        <v>103</v>
      </c>
      <c r="P92" s="5"/>
      <c r="Q92" s="5"/>
      <c r="R92" s="5"/>
      <c r="S92" s="7"/>
      <c r="T92" s="7"/>
      <c r="U92" s="7"/>
      <c r="V92" s="7"/>
      <c r="W92" s="7"/>
      <c r="X92" s="7"/>
      <c r="Y92" s="7"/>
      <c r="Z92" s="7"/>
      <c r="AA92" s="7"/>
      <c r="AB92" s="7"/>
      <c r="AC92" s="7"/>
      <c r="AD92" s="7"/>
      <c r="AE92" s="7"/>
      <c r="AF92" s="7"/>
      <c r="AG92" s="7"/>
      <c r="AH92" s="7"/>
    </row>
    <row r="93" spans="1:34" s="4" customFormat="1" ht="56.25">
      <c r="A93" s="24">
        <v>91</v>
      </c>
      <c r="B93" s="16" t="s">
        <v>133</v>
      </c>
      <c r="C93" s="5" t="s">
        <v>387</v>
      </c>
      <c r="D93" s="20" t="s">
        <v>459</v>
      </c>
      <c r="E93" s="5">
        <v>36.1</v>
      </c>
      <c r="F93" s="5">
        <v>1974</v>
      </c>
      <c r="G93" s="5">
        <v>116163.92</v>
      </c>
      <c r="H93" s="6">
        <v>36851.57</v>
      </c>
      <c r="I93" s="21">
        <v>538005.16</v>
      </c>
      <c r="J93" s="5" t="s">
        <v>63</v>
      </c>
      <c r="K93" s="5" t="s">
        <v>397</v>
      </c>
      <c r="L93" s="14" t="s">
        <v>350</v>
      </c>
      <c r="M93" s="18" t="s">
        <v>1393</v>
      </c>
      <c r="N93" s="5" t="s">
        <v>19</v>
      </c>
      <c r="O93" s="5" t="s">
        <v>103</v>
      </c>
      <c r="P93" s="5"/>
      <c r="Q93" s="5"/>
      <c r="R93" s="5"/>
      <c r="S93" s="7"/>
      <c r="T93" s="7"/>
      <c r="U93" s="7"/>
      <c r="V93" s="7"/>
      <c r="W93" s="7"/>
      <c r="X93" s="7"/>
      <c r="Y93" s="7"/>
      <c r="Z93" s="7"/>
      <c r="AA93" s="7"/>
      <c r="AB93" s="7"/>
      <c r="AC93" s="7"/>
      <c r="AD93" s="7"/>
      <c r="AE93" s="7"/>
      <c r="AF93" s="7"/>
      <c r="AG93" s="7"/>
      <c r="AH93" s="7"/>
    </row>
    <row r="94" spans="1:34" s="4" customFormat="1" ht="56.25">
      <c r="A94" s="24">
        <v>92</v>
      </c>
      <c r="B94" s="34" t="s">
        <v>205</v>
      </c>
      <c r="C94" s="5" t="s">
        <v>343</v>
      </c>
      <c r="D94" s="16" t="s">
        <v>490</v>
      </c>
      <c r="E94" s="8">
        <v>62.7</v>
      </c>
      <c r="F94" s="8">
        <v>1972</v>
      </c>
      <c r="G94" s="8">
        <v>47756.11</v>
      </c>
      <c r="H94" s="8">
        <v>47756.11</v>
      </c>
      <c r="I94" s="5"/>
      <c r="J94" s="5" t="s">
        <v>63</v>
      </c>
      <c r="K94" s="5" t="s">
        <v>397</v>
      </c>
      <c r="L94" s="14" t="s">
        <v>350</v>
      </c>
      <c r="M94" s="18" t="s">
        <v>1393</v>
      </c>
      <c r="N94" s="5" t="s">
        <v>19</v>
      </c>
      <c r="O94" s="71" t="s">
        <v>103</v>
      </c>
      <c r="P94" s="18" t="s">
        <v>660</v>
      </c>
      <c r="Q94" s="5"/>
      <c r="R94" s="5"/>
      <c r="S94" s="7"/>
      <c r="T94" s="7"/>
      <c r="U94" s="7"/>
      <c r="V94" s="7"/>
      <c r="W94" s="7"/>
      <c r="X94" s="7"/>
      <c r="Y94" s="7"/>
      <c r="Z94" s="7"/>
      <c r="AA94" s="7"/>
      <c r="AB94" s="7"/>
      <c r="AC94" s="7"/>
      <c r="AD94" s="7"/>
      <c r="AE94" s="7"/>
      <c r="AF94" s="7"/>
      <c r="AG94" s="7"/>
      <c r="AH94" s="7"/>
    </row>
    <row r="95" spans="1:34" s="4" customFormat="1" ht="56.25">
      <c r="A95" s="24">
        <v>93</v>
      </c>
      <c r="B95" s="34" t="s">
        <v>133</v>
      </c>
      <c r="C95" s="5" t="s">
        <v>202</v>
      </c>
      <c r="D95" s="20" t="s">
        <v>433</v>
      </c>
      <c r="E95" s="5">
        <v>56.2</v>
      </c>
      <c r="F95" s="5">
        <v>1995</v>
      </c>
      <c r="G95" s="5">
        <v>332434.13</v>
      </c>
      <c r="H95" s="6">
        <v>28677.22</v>
      </c>
      <c r="I95" s="20">
        <v>955771.48</v>
      </c>
      <c r="J95" s="5" t="s">
        <v>63</v>
      </c>
      <c r="K95" s="5" t="s">
        <v>397</v>
      </c>
      <c r="L95" s="14" t="s">
        <v>350</v>
      </c>
      <c r="M95" s="18" t="s">
        <v>1393</v>
      </c>
      <c r="N95" s="5" t="s">
        <v>19</v>
      </c>
      <c r="O95" s="71" t="s">
        <v>103</v>
      </c>
      <c r="P95" s="18" t="s">
        <v>661</v>
      </c>
      <c r="Q95" s="5"/>
      <c r="R95" s="5"/>
      <c r="S95" s="7"/>
      <c r="T95" s="7"/>
      <c r="U95" s="7"/>
      <c r="V95" s="7"/>
      <c r="W95" s="7"/>
      <c r="X95" s="7"/>
      <c r="Y95" s="7"/>
      <c r="Z95" s="7"/>
      <c r="AA95" s="7"/>
      <c r="AB95" s="7"/>
      <c r="AC95" s="7"/>
      <c r="AD95" s="7"/>
      <c r="AE95" s="7"/>
      <c r="AF95" s="7"/>
      <c r="AG95" s="7"/>
      <c r="AH95" s="7"/>
    </row>
    <row r="96" spans="1:34" s="4" customFormat="1" ht="93.75" customHeight="1">
      <c r="A96" s="24">
        <v>94</v>
      </c>
      <c r="B96" s="28" t="s">
        <v>133</v>
      </c>
      <c r="C96" s="5" t="s">
        <v>678</v>
      </c>
      <c r="D96" s="21" t="s">
        <v>679</v>
      </c>
      <c r="E96" s="5">
        <v>31.6</v>
      </c>
      <c r="F96" s="5">
        <v>2012</v>
      </c>
      <c r="G96" s="6">
        <v>738000</v>
      </c>
      <c r="H96" s="6">
        <v>3875.04</v>
      </c>
      <c r="I96" s="21"/>
      <c r="J96" s="5"/>
      <c r="K96" s="5"/>
      <c r="L96" s="14" t="s">
        <v>690</v>
      </c>
      <c r="M96" s="18" t="s">
        <v>1393</v>
      </c>
      <c r="N96" s="5" t="s">
        <v>19</v>
      </c>
      <c r="O96" s="5" t="s">
        <v>680</v>
      </c>
      <c r="P96" s="5" t="s">
        <v>103</v>
      </c>
      <c r="Q96" s="5"/>
      <c r="R96" s="5"/>
      <c r="S96" s="7"/>
      <c r="T96" s="7"/>
      <c r="U96" s="7"/>
      <c r="V96" s="7"/>
      <c r="W96" s="7"/>
      <c r="X96" s="7"/>
      <c r="Y96" s="7"/>
      <c r="Z96" s="7"/>
      <c r="AA96" s="7"/>
      <c r="AB96" s="7"/>
      <c r="AC96" s="7"/>
      <c r="AD96" s="7"/>
      <c r="AE96" s="7"/>
      <c r="AF96" s="7"/>
      <c r="AG96" s="7"/>
      <c r="AH96" s="7"/>
    </row>
    <row r="97" spans="1:34" s="4" customFormat="1" ht="56.25">
      <c r="A97" s="24">
        <v>95</v>
      </c>
      <c r="B97" s="34" t="s">
        <v>133</v>
      </c>
      <c r="C97" s="5" t="s">
        <v>283</v>
      </c>
      <c r="D97" s="16" t="s">
        <v>490</v>
      </c>
      <c r="E97" s="5">
        <v>42.1</v>
      </c>
      <c r="F97" s="5">
        <v>1981</v>
      </c>
      <c r="G97" s="5">
        <v>147635.70000000001</v>
      </c>
      <c r="H97" s="6">
        <v>8520.98</v>
      </c>
      <c r="I97" s="5"/>
      <c r="J97" s="5" t="s">
        <v>63</v>
      </c>
      <c r="K97" s="5" t="s">
        <v>397</v>
      </c>
      <c r="L97" s="14" t="s">
        <v>350</v>
      </c>
      <c r="M97" s="18" t="s">
        <v>1393</v>
      </c>
      <c r="N97" s="5" t="s">
        <v>19</v>
      </c>
      <c r="O97" s="5" t="s">
        <v>103</v>
      </c>
      <c r="P97" s="18" t="s">
        <v>661</v>
      </c>
      <c r="Q97" s="5"/>
      <c r="R97" s="5"/>
      <c r="S97" s="7"/>
      <c r="T97" s="7"/>
      <c r="U97" s="7"/>
      <c r="V97" s="7"/>
      <c r="W97" s="7"/>
      <c r="X97" s="7"/>
      <c r="Y97" s="7"/>
      <c r="Z97" s="7"/>
      <c r="AA97" s="7"/>
      <c r="AB97" s="7"/>
      <c r="AC97" s="7"/>
      <c r="AD97" s="7"/>
      <c r="AE97" s="7"/>
      <c r="AF97" s="7"/>
      <c r="AG97" s="7"/>
      <c r="AH97" s="7"/>
    </row>
    <row r="98" spans="1:34" s="4" customFormat="1" ht="56.25">
      <c r="A98" s="24">
        <v>96</v>
      </c>
      <c r="B98" s="28" t="s">
        <v>133</v>
      </c>
      <c r="C98" s="5" t="s">
        <v>204</v>
      </c>
      <c r="D98" s="21" t="s">
        <v>435</v>
      </c>
      <c r="E98" s="5">
        <v>75.3</v>
      </c>
      <c r="F98" s="5">
        <v>1995</v>
      </c>
      <c r="G98" s="5">
        <v>167539.82999999999</v>
      </c>
      <c r="H98" s="5">
        <v>167539.82999999999</v>
      </c>
      <c r="I98" s="21">
        <v>42280.2</v>
      </c>
      <c r="J98" s="5" t="s">
        <v>509</v>
      </c>
      <c r="K98" s="5" t="s">
        <v>397</v>
      </c>
      <c r="L98" s="14" t="s">
        <v>350</v>
      </c>
      <c r="M98" s="18" t="s">
        <v>1416</v>
      </c>
      <c r="N98" s="5" t="s">
        <v>19</v>
      </c>
      <c r="O98" s="40" t="s">
        <v>103</v>
      </c>
      <c r="P98" s="5"/>
      <c r="Q98" s="5"/>
      <c r="R98" s="5"/>
      <c r="S98" s="7"/>
      <c r="T98" s="7"/>
      <c r="U98" s="7"/>
      <c r="V98" s="7"/>
      <c r="W98" s="7"/>
      <c r="X98" s="7"/>
      <c r="Y98" s="7"/>
      <c r="Z98" s="7"/>
      <c r="AA98" s="7"/>
      <c r="AB98" s="7"/>
      <c r="AC98" s="7"/>
      <c r="AD98" s="7"/>
      <c r="AE98" s="7"/>
      <c r="AF98" s="7"/>
      <c r="AG98" s="7"/>
      <c r="AH98" s="7"/>
    </row>
    <row r="99" spans="1:34" s="4" customFormat="1" ht="82.5" customHeight="1">
      <c r="A99" s="24">
        <v>97</v>
      </c>
      <c r="B99" s="28" t="s">
        <v>133</v>
      </c>
      <c r="C99" s="5" t="s">
        <v>1372</v>
      </c>
      <c r="D99" s="32" t="s">
        <v>961</v>
      </c>
      <c r="E99" s="5">
        <v>69.7</v>
      </c>
      <c r="F99" s="5">
        <v>2013</v>
      </c>
      <c r="G99" s="6">
        <v>1729559.5</v>
      </c>
      <c r="H99" s="6"/>
      <c r="I99" s="21"/>
      <c r="J99" s="5" t="s">
        <v>1103</v>
      </c>
      <c r="K99" s="5"/>
      <c r="L99" s="5" t="s">
        <v>962</v>
      </c>
      <c r="M99" s="18" t="s">
        <v>1416</v>
      </c>
      <c r="N99" s="5" t="s">
        <v>19</v>
      </c>
      <c r="O99" s="5" t="s">
        <v>103</v>
      </c>
      <c r="P99" s="33"/>
      <c r="Q99" s="5"/>
      <c r="R99" s="5"/>
      <c r="S99" s="7"/>
      <c r="T99" s="7"/>
      <c r="U99" s="7"/>
      <c r="V99" s="7"/>
      <c r="W99" s="7"/>
      <c r="X99" s="7"/>
      <c r="Y99" s="7"/>
      <c r="Z99" s="7"/>
      <c r="AA99" s="7"/>
      <c r="AB99" s="7"/>
      <c r="AC99" s="7"/>
      <c r="AD99" s="7"/>
      <c r="AE99" s="7"/>
      <c r="AF99" s="7"/>
      <c r="AG99" s="7"/>
      <c r="AH99" s="7"/>
    </row>
    <row r="100" spans="1:34" s="4" customFormat="1" ht="56.25">
      <c r="A100" s="24">
        <v>98</v>
      </c>
      <c r="B100" s="34" t="s">
        <v>133</v>
      </c>
      <c r="C100" s="5" t="s">
        <v>242</v>
      </c>
      <c r="D100" s="20" t="s">
        <v>448</v>
      </c>
      <c r="E100" s="5">
        <v>54</v>
      </c>
      <c r="F100" s="5">
        <v>1974</v>
      </c>
      <c r="G100" s="5">
        <v>267645.03000000003</v>
      </c>
      <c r="H100" s="6">
        <v>17125.599999999999</v>
      </c>
      <c r="I100" s="21">
        <v>123719.94</v>
      </c>
      <c r="J100" s="5" t="s">
        <v>63</v>
      </c>
      <c r="K100" s="5" t="s">
        <v>397</v>
      </c>
      <c r="L100" s="14" t="s">
        <v>350</v>
      </c>
      <c r="M100" s="18" t="s">
        <v>1416</v>
      </c>
      <c r="N100" s="5" t="s">
        <v>19</v>
      </c>
      <c r="O100" s="71" t="s">
        <v>103</v>
      </c>
      <c r="P100" s="18" t="s">
        <v>661</v>
      </c>
      <c r="Q100" s="5"/>
      <c r="R100" s="5"/>
      <c r="S100" s="7"/>
      <c r="T100" s="7"/>
      <c r="U100" s="7"/>
      <c r="V100" s="7"/>
      <c r="W100" s="7"/>
      <c r="X100" s="7"/>
      <c r="Y100" s="7"/>
      <c r="Z100" s="7"/>
      <c r="AA100" s="7"/>
      <c r="AB100" s="7"/>
      <c r="AC100" s="7"/>
      <c r="AD100" s="7"/>
      <c r="AE100" s="7"/>
      <c r="AF100" s="7"/>
      <c r="AG100" s="7"/>
      <c r="AH100" s="7"/>
    </row>
    <row r="101" spans="1:34" s="4" customFormat="1" ht="153">
      <c r="A101" s="24">
        <v>99</v>
      </c>
      <c r="B101" s="28" t="s">
        <v>1180</v>
      </c>
      <c r="C101" s="5" t="s">
        <v>376</v>
      </c>
      <c r="D101" s="5" t="s">
        <v>417</v>
      </c>
      <c r="E101" s="5">
        <v>40.700000000000003</v>
      </c>
      <c r="F101" s="5">
        <v>2007</v>
      </c>
      <c r="G101" s="5">
        <v>578537.48</v>
      </c>
      <c r="H101" s="6">
        <v>21874.41</v>
      </c>
      <c r="I101" s="21">
        <v>827085.46</v>
      </c>
      <c r="J101" s="5" t="s">
        <v>63</v>
      </c>
      <c r="K101" s="5" t="s">
        <v>397</v>
      </c>
      <c r="L101" s="81" t="s">
        <v>350</v>
      </c>
      <c r="M101" s="18" t="s">
        <v>1416</v>
      </c>
      <c r="N101" s="5" t="s">
        <v>19</v>
      </c>
      <c r="O101" s="5" t="s">
        <v>525</v>
      </c>
      <c r="P101" s="5" t="s">
        <v>692</v>
      </c>
      <c r="Q101" s="5" t="s">
        <v>1179</v>
      </c>
      <c r="R101" s="5"/>
      <c r="S101" s="7"/>
      <c r="T101" s="7"/>
      <c r="U101" s="7"/>
      <c r="V101" s="7"/>
      <c r="W101" s="7"/>
      <c r="X101" s="7"/>
      <c r="Y101" s="7"/>
      <c r="Z101" s="7"/>
      <c r="AA101" s="7"/>
      <c r="AB101" s="7"/>
      <c r="AC101" s="7"/>
      <c r="AD101" s="7"/>
      <c r="AE101" s="7"/>
      <c r="AF101" s="7"/>
      <c r="AG101" s="7"/>
      <c r="AH101" s="7"/>
    </row>
    <row r="102" spans="1:34" s="4" customFormat="1" ht="56.25">
      <c r="A102" s="24">
        <v>100</v>
      </c>
      <c r="B102" s="34" t="s">
        <v>133</v>
      </c>
      <c r="C102" s="5" t="s">
        <v>307</v>
      </c>
      <c r="D102" s="18" t="s">
        <v>490</v>
      </c>
      <c r="E102" s="5">
        <v>46.2</v>
      </c>
      <c r="F102" s="5">
        <v>1995</v>
      </c>
      <c r="G102" s="5">
        <v>153031</v>
      </c>
      <c r="H102" s="6">
        <v>24541.52</v>
      </c>
      <c r="I102" s="5"/>
      <c r="J102" s="5" t="s">
        <v>63</v>
      </c>
      <c r="K102" s="109" t="s">
        <v>1445</v>
      </c>
      <c r="L102" s="14" t="s">
        <v>350</v>
      </c>
      <c r="M102" s="18" t="s">
        <v>1446</v>
      </c>
      <c r="N102" s="5" t="s">
        <v>19</v>
      </c>
      <c r="O102" s="5" t="s">
        <v>103</v>
      </c>
      <c r="P102" s="18" t="s">
        <v>661</v>
      </c>
      <c r="Q102" s="5"/>
      <c r="R102" s="5"/>
      <c r="S102" s="7"/>
      <c r="T102" s="7"/>
      <c r="U102" s="7"/>
      <c r="V102" s="7"/>
      <c r="W102" s="7"/>
      <c r="X102" s="7"/>
      <c r="Y102" s="7"/>
      <c r="Z102" s="7"/>
      <c r="AA102" s="7"/>
      <c r="AB102" s="7"/>
      <c r="AC102" s="7"/>
      <c r="AD102" s="7"/>
      <c r="AE102" s="7"/>
      <c r="AF102" s="7"/>
      <c r="AG102" s="7"/>
      <c r="AH102" s="7"/>
    </row>
    <row r="103" spans="1:34" s="4" customFormat="1" ht="56.25">
      <c r="A103" s="24">
        <v>101</v>
      </c>
      <c r="B103" s="34" t="s">
        <v>133</v>
      </c>
      <c r="C103" s="5" t="s">
        <v>266</v>
      </c>
      <c r="D103" s="21" t="s">
        <v>452</v>
      </c>
      <c r="E103" s="5">
        <v>57.6</v>
      </c>
      <c r="F103" s="5">
        <v>1973</v>
      </c>
      <c r="G103" s="5">
        <v>35232.080000000002</v>
      </c>
      <c r="H103" s="6">
        <v>10864.2</v>
      </c>
      <c r="I103" s="20">
        <v>131967.94</v>
      </c>
      <c r="J103" s="5" t="s">
        <v>63</v>
      </c>
      <c r="K103" s="18" t="s">
        <v>1447</v>
      </c>
      <c r="L103" s="14" t="s">
        <v>350</v>
      </c>
      <c r="M103" s="18" t="s">
        <v>1446</v>
      </c>
      <c r="N103" s="5" t="s">
        <v>19</v>
      </c>
      <c r="O103" s="40" t="s">
        <v>103</v>
      </c>
      <c r="P103" s="18" t="s">
        <v>661</v>
      </c>
      <c r="Q103" s="5"/>
      <c r="R103" s="5"/>
      <c r="S103" s="7"/>
      <c r="T103" s="7"/>
      <c r="U103" s="7"/>
      <c r="V103" s="7"/>
      <c r="W103" s="7"/>
      <c r="X103" s="7"/>
      <c r="Y103" s="7"/>
      <c r="Z103" s="7"/>
      <c r="AA103" s="7"/>
      <c r="AB103" s="7"/>
      <c r="AC103" s="7"/>
      <c r="AD103" s="7"/>
      <c r="AE103" s="7"/>
      <c r="AF103" s="7"/>
      <c r="AG103" s="7"/>
      <c r="AH103" s="7"/>
    </row>
    <row r="104" spans="1:34" s="4" customFormat="1" ht="56.25">
      <c r="A104" s="24">
        <v>102</v>
      </c>
      <c r="B104" s="34" t="s">
        <v>133</v>
      </c>
      <c r="C104" s="5" t="s">
        <v>400</v>
      </c>
      <c r="D104" s="18" t="s">
        <v>490</v>
      </c>
      <c r="E104" s="5">
        <v>22.5</v>
      </c>
      <c r="F104" s="5">
        <v>1972</v>
      </c>
      <c r="G104" s="5">
        <v>160967.17000000001</v>
      </c>
      <c r="H104" s="6">
        <v>19294.150000000001</v>
      </c>
      <c r="I104" s="5"/>
      <c r="J104" s="5" t="s">
        <v>63</v>
      </c>
      <c r="K104" s="18" t="s">
        <v>1448</v>
      </c>
      <c r="L104" s="14" t="s">
        <v>350</v>
      </c>
      <c r="M104" s="18" t="s">
        <v>1446</v>
      </c>
      <c r="N104" s="5" t="s">
        <v>19</v>
      </c>
      <c r="O104" s="5" t="s">
        <v>103</v>
      </c>
      <c r="P104" s="5"/>
      <c r="Q104" s="5"/>
      <c r="R104" s="5"/>
      <c r="S104" s="7"/>
      <c r="T104" s="7"/>
      <c r="U104" s="7"/>
      <c r="V104" s="7"/>
      <c r="W104" s="7"/>
      <c r="X104" s="7"/>
      <c r="Y104" s="7"/>
      <c r="Z104" s="7"/>
      <c r="AA104" s="7"/>
      <c r="AB104" s="7"/>
      <c r="AC104" s="7"/>
      <c r="AD104" s="7"/>
      <c r="AE104" s="7"/>
      <c r="AF104" s="7"/>
      <c r="AG104" s="7"/>
      <c r="AH104" s="7"/>
    </row>
    <row r="105" spans="1:34" s="4" customFormat="1" ht="82.5" customHeight="1">
      <c r="A105" s="24">
        <v>103</v>
      </c>
      <c r="B105" s="28" t="s">
        <v>133</v>
      </c>
      <c r="C105" s="5" t="s">
        <v>1388</v>
      </c>
      <c r="D105" s="32" t="s">
        <v>1155</v>
      </c>
      <c r="E105" s="5">
        <v>30</v>
      </c>
      <c r="F105" s="5">
        <v>2014</v>
      </c>
      <c r="G105" s="6">
        <v>744430.2</v>
      </c>
      <c r="H105" s="6">
        <v>2067.86</v>
      </c>
      <c r="I105" s="21"/>
      <c r="J105" s="5" t="s">
        <v>1109</v>
      </c>
      <c r="K105" s="18" t="s">
        <v>1449</v>
      </c>
      <c r="L105" s="5" t="s">
        <v>1156</v>
      </c>
      <c r="M105" s="18" t="s">
        <v>1446</v>
      </c>
      <c r="N105" s="5" t="s">
        <v>19</v>
      </c>
      <c r="O105" s="5" t="s">
        <v>103</v>
      </c>
      <c r="P105" s="5"/>
      <c r="Q105" s="5"/>
      <c r="R105" s="5"/>
      <c r="S105" s="7"/>
      <c r="T105" s="7"/>
      <c r="U105" s="7"/>
      <c r="V105" s="7"/>
      <c r="W105" s="7"/>
      <c r="X105" s="7"/>
      <c r="Y105" s="7"/>
      <c r="Z105" s="7"/>
      <c r="AA105" s="7"/>
      <c r="AB105" s="7"/>
      <c r="AC105" s="7"/>
      <c r="AD105" s="7"/>
      <c r="AE105" s="7"/>
      <c r="AF105" s="7"/>
      <c r="AG105" s="7"/>
      <c r="AH105" s="7"/>
    </row>
    <row r="106" spans="1:34" s="4" customFormat="1" ht="56.25">
      <c r="A106" s="24">
        <v>104</v>
      </c>
      <c r="B106" s="34" t="s">
        <v>133</v>
      </c>
      <c r="C106" s="5" t="s">
        <v>285</v>
      </c>
      <c r="D106" s="16" t="s">
        <v>490</v>
      </c>
      <c r="E106" s="5">
        <v>48.7</v>
      </c>
      <c r="F106" s="5">
        <v>1980</v>
      </c>
      <c r="G106" s="5">
        <v>176032.23</v>
      </c>
      <c r="H106" s="6">
        <v>11381.31</v>
      </c>
      <c r="I106" s="5"/>
      <c r="J106" s="5" t="s">
        <v>63</v>
      </c>
      <c r="K106" s="18" t="s">
        <v>1450</v>
      </c>
      <c r="L106" s="14" t="s">
        <v>350</v>
      </c>
      <c r="M106" s="18" t="s">
        <v>1446</v>
      </c>
      <c r="N106" s="5" t="s">
        <v>19</v>
      </c>
      <c r="O106" s="5" t="s">
        <v>103</v>
      </c>
      <c r="P106" s="5"/>
      <c r="Q106" s="5"/>
      <c r="R106" s="5"/>
      <c r="S106" s="7"/>
      <c r="T106" s="7"/>
      <c r="U106" s="7"/>
      <c r="V106" s="7"/>
      <c r="W106" s="7"/>
      <c r="X106" s="7"/>
      <c r="Y106" s="7"/>
      <c r="Z106" s="7"/>
      <c r="AA106" s="7"/>
      <c r="AB106" s="7"/>
      <c r="AC106" s="7"/>
      <c r="AD106" s="7"/>
      <c r="AE106" s="7"/>
      <c r="AF106" s="7"/>
      <c r="AG106" s="7"/>
      <c r="AH106" s="7"/>
    </row>
    <row r="107" spans="1:34" s="4" customFormat="1" ht="82.5" customHeight="1">
      <c r="A107" s="24">
        <v>105</v>
      </c>
      <c r="B107" s="28" t="s">
        <v>133</v>
      </c>
      <c r="C107" s="5" t="s">
        <v>1378</v>
      </c>
      <c r="D107" s="32" t="s">
        <v>1139</v>
      </c>
      <c r="E107" s="5">
        <v>54.6</v>
      </c>
      <c r="F107" s="5">
        <v>2014</v>
      </c>
      <c r="G107" s="6">
        <v>1354862.89</v>
      </c>
      <c r="H107" s="6">
        <v>3763.51</v>
      </c>
      <c r="I107" s="21"/>
      <c r="J107" s="5" t="s">
        <v>1109</v>
      </c>
      <c r="K107" s="18" t="s">
        <v>1451</v>
      </c>
      <c r="L107" s="5" t="s">
        <v>1140</v>
      </c>
      <c r="M107" s="18" t="s">
        <v>1446</v>
      </c>
      <c r="N107" s="5" t="s">
        <v>19</v>
      </c>
      <c r="O107" s="5" t="s">
        <v>103</v>
      </c>
      <c r="P107" s="5"/>
      <c r="Q107" s="5"/>
      <c r="R107" s="5"/>
      <c r="S107" s="7"/>
      <c r="T107" s="7"/>
      <c r="U107" s="7"/>
      <c r="V107" s="7"/>
      <c r="W107" s="7"/>
      <c r="X107" s="7"/>
      <c r="Y107" s="7"/>
      <c r="Z107" s="7"/>
      <c r="AA107" s="7"/>
      <c r="AB107" s="7"/>
      <c r="AC107" s="7"/>
      <c r="AD107" s="7"/>
      <c r="AE107" s="7"/>
      <c r="AF107" s="7"/>
      <c r="AG107" s="7"/>
      <c r="AH107" s="7"/>
    </row>
    <row r="108" spans="1:34" s="4" customFormat="1" ht="56.25">
      <c r="A108" s="24">
        <v>106</v>
      </c>
      <c r="B108" s="34" t="s">
        <v>133</v>
      </c>
      <c r="C108" s="5" t="s">
        <v>310</v>
      </c>
      <c r="D108" s="18" t="s">
        <v>490</v>
      </c>
      <c r="E108" s="5">
        <v>42.8</v>
      </c>
      <c r="F108" s="5">
        <v>1967</v>
      </c>
      <c r="G108" s="5">
        <v>291670.89</v>
      </c>
      <c r="H108" s="6">
        <v>16325.74</v>
      </c>
      <c r="I108" s="5"/>
      <c r="J108" s="5" t="s">
        <v>63</v>
      </c>
      <c r="K108" s="18" t="s">
        <v>1452</v>
      </c>
      <c r="L108" s="14" t="s">
        <v>350</v>
      </c>
      <c r="M108" s="18" t="s">
        <v>1446</v>
      </c>
      <c r="N108" s="5" t="s">
        <v>19</v>
      </c>
      <c r="O108" s="5" t="s">
        <v>103</v>
      </c>
      <c r="P108" s="18" t="s">
        <v>661</v>
      </c>
      <c r="Q108" s="5"/>
      <c r="R108" s="5"/>
      <c r="S108" s="7"/>
      <c r="T108" s="7"/>
      <c r="U108" s="7"/>
      <c r="V108" s="7"/>
      <c r="W108" s="7"/>
      <c r="X108" s="7"/>
      <c r="Y108" s="7"/>
      <c r="Z108" s="7"/>
      <c r="AA108" s="7"/>
      <c r="AB108" s="7"/>
      <c r="AC108" s="7"/>
      <c r="AD108" s="7"/>
      <c r="AE108" s="7"/>
      <c r="AF108" s="7"/>
      <c r="AG108" s="7"/>
      <c r="AH108" s="7"/>
    </row>
    <row r="109" spans="1:34" s="4" customFormat="1" ht="56.25">
      <c r="A109" s="24">
        <v>107</v>
      </c>
      <c r="B109" s="34" t="s">
        <v>133</v>
      </c>
      <c r="C109" s="5" t="s">
        <v>164</v>
      </c>
      <c r="D109" s="21" t="s">
        <v>420</v>
      </c>
      <c r="E109" s="5">
        <v>43.8</v>
      </c>
      <c r="F109" s="5">
        <v>1986</v>
      </c>
      <c r="G109" s="5">
        <v>169217.66</v>
      </c>
      <c r="H109" s="6">
        <v>12060.34</v>
      </c>
      <c r="I109" s="20">
        <v>668386.68999999994</v>
      </c>
      <c r="J109" s="5" t="s">
        <v>63</v>
      </c>
      <c r="K109" s="18" t="s">
        <v>1453</v>
      </c>
      <c r="L109" s="14" t="s">
        <v>350</v>
      </c>
      <c r="M109" s="18" t="s">
        <v>1446</v>
      </c>
      <c r="N109" s="5" t="s">
        <v>19</v>
      </c>
      <c r="O109" s="5" t="s">
        <v>103</v>
      </c>
      <c r="P109" s="5"/>
      <c r="Q109" s="5"/>
      <c r="R109" s="5"/>
      <c r="S109" s="7"/>
      <c r="T109" s="7"/>
      <c r="U109" s="7"/>
      <c r="V109" s="7"/>
      <c r="W109" s="7"/>
      <c r="X109" s="7"/>
      <c r="Y109" s="7"/>
      <c r="Z109" s="7"/>
      <c r="AA109" s="7"/>
      <c r="AB109" s="7"/>
      <c r="AC109" s="7"/>
      <c r="AD109" s="7"/>
      <c r="AE109" s="7"/>
      <c r="AF109" s="7"/>
      <c r="AG109" s="7"/>
      <c r="AH109" s="7"/>
    </row>
    <row r="110" spans="1:34" s="4" customFormat="1" ht="56.25">
      <c r="A110" s="24">
        <v>108</v>
      </c>
      <c r="B110" s="34" t="s">
        <v>133</v>
      </c>
      <c r="C110" s="5" t="s">
        <v>305</v>
      </c>
      <c r="D110" s="16" t="s">
        <v>490</v>
      </c>
      <c r="E110" s="5">
        <v>45.3</v>
      </c>
      <c r="F110" s="5">
        <v>1960</v>
      </c>
      <c r="G110" s="5">
        <v>317018.69</v>
      </c>
      <c r="H110" s="6">
        <v>25088.76</v>
      </c>
      <c r="I110" s="5"/>
      <c r="J110" s="5" t="s">
        <v>63</v>
      </c>
      <c r="K110" s="18" t="s">
        <v>1454</v>
      </c>
      <c r="L110" s="14" t="s">
        <v>350</v>
      </c>
      <c r="M110" s="18" t="s">
        <v>1446</v>
      </c>
      <c r="N110" s="5" t="s">
        <v>19</v>
      </c>
      <c r="O110" s="5" t="s">
        <v>103</v>
      </c>
      <c r="P110" s="5"/>
      <c r="Q110" s="5"/>
      <c r="R110" s="5"/>
      <c r="S110" s="7"/>
      <c r="T110" s="7"/>
      <c r="U110" s="7"/>
      <c r="V110" s="7"/>
      <c r="W110" s="7"/>
      <c r="X110" s="7"/>
      <c r="Y110" s="7"/>
      <c r="Z110" s="7"/>
      <c r="AA110" s="7"/>
      <c r="AB110" s="7"/>
      <c r="AC110" s="7"/>
      <c r="AD110" s="7"/>
      <c r="AE110" s="7"/>
      <c r="AF110" s="7"/>
      <c r="AG110" s="7"/>
      <c r="AH110" s="7"/>
    </row>
    <row r="111" spans="1:34" s="4" customFormat="1" ht="56.25">
      <c r="A111" s="24">
        <v>109</v>
      </c>
      <c r="B111" s="34" t="s">
        <v>133</v>
      </c>
      <c r="C111" s="5" t="s">
        <v>241</v>
      </c>
      <c r="D111" s="20" t="s">
        <v>447</v>
      </c>
      <c r="E111" s="11">
        <v>45.1</v>
      </c>
      <c r="F111" s="11" t="s">
        <v>834</v>
      </c>
      <c r="G111" s="5">
        <v>259217.27</v>
      </c>
      <c r="H111" s="6">
        <v>16332.04</v>
      </c>
      <c r="I111" s="20">
        <v>103329.06</v>
      </c>
      <c r="J111" s="5" t="s">
        <v>63</v>
      </c>
      <c r="K111" s="18" t="s">
        <v>1455</v>
      </c>
      <c r="L111" s="14" t="s">
        <v>350</v>
      </c>
      <c r="M111" s="18" t="s">
        <v>1446</v>
      </c>
      <c r="N111" s="5" t="s">
        <v>19</v>
      </c>
      <c r="O111" s="5" t="s">
        <v>103</v>
      </c>
      <c r="P111" s="5"/>
      <c r="Q111" s="5"/>
      <c r="R111" s="5"/>
      <c r="S111" s="7"/>
      <c r="T111" s="7"/>
      <c r="U111" s="7"/>
      <c r="V111" s="7"/>
      <c r="W111" s="7"/>
      <c r="X111" s="7"/>
      <c r="Y111" s="7"/>
      <c r="Z111" s="7"/>
      <c r="AA111" s="7"/>
      <c r="AB111" s="7"/>
      <c r="AC111" s="7"/>
      <c r="AD111" s="7"/>
      <c r="AE111" s="7"/>
      <c r="AF111" s="7"/>
      <c r="AG111" s="7"/>
      <c r="AH111" s="7"/>
    </row>
    <row r="112" spans="1:34" s="4" customFormat="1" ht="56.25">
      <c r="A112" s="24">
        <v>110</v>
      </c>
      <c r="B112" s="34" t="s">
        <v>205</v>
      </c>
      <c r="C112" s="5" t="s">
        <v>1094</v>
      </c>
      <c r="D112" s="8" t="s">
        <v>1095</v>
      </c>
      <c r="E112" s="5">
        <v>20</v>
      </c>
      <c r="F112" s="5">
        <v>1984</v>
      </c>
      <c r="G112" s="5">
        <v>33292.639999999999</v>
      </c>
      <c r="H112" s="5">
        <v>33292.639999999999</v>
      </c>
      <c r="I112" s="5"/>
      <c r="J112" s="5" t="s">
        <v>63</v>
      </c>
      <c r="K112" s="18" t="s">
        <v>1456</v>
      </c>
      <c r="L112" s="14" t="s">
        <v>350</v>
      </c>
      <c r="M112" s="18" t="s">
        <v>1446</v>
      </c>
      <c r="N112" s="5" t="s">
        <v>19</v>
      </c>
      <c r="O112" s="71" t="s">
        <v>103</v>
      </c>
      <c r="P112" s="18" t="s">
        <v>661</v>
      </c>
      <c r="Q112" s="5"/>
      <c r="R112" s="5"/>
      <c r="S112" s="7"/>
      <c r="T112" s="7"/>
      <c r="U112" s="7"/>
      <c r="V112" s="7"/>
      <c r="W112" s="7"/>
      <c r="X112" s="7"/>
      <c r="Y112" s="7"/>
      <c r="Z112" s="7"/>
      <c r="AA112" s="7"/>
      <c r="AB112" s="7"/>
      <c r="AC112" s="7"/>
      <c r="AD112" s="7"/>
      <c r="AE112" s="7"/>
      <c r="AF112" s="7"/>
      <c r="AG112" s="7"/>
      <c r="AH112" s="7"/>
    </row>
    <row r="113" spans="1:34" s="4" customFormat="1" ht="82.5" customHeight="1">
      <c r="A113" s="24">
        <v>111</v>
      </c>
      <c r="B113" s="28" t="s">
        <v>133</v>
      </c>
      <c r="C113" s="5" t="s">
        <v>1371</v>
      </c>
      <c r="D113" s="32" t="s">
        <v>957</v>
      </c>
      <c r="E113" s="5">
        <v>37.299999999999997</v>
      </c>
      <c r="F113" s="5">
        <v>2013</v>
      </c>
      <c r="G113" s="6">
        <v>925574.81</v>
      </c>
      <c r="H113" s="6"/>
      <c r="I113" s="21"/>
      <c r="J113" s="5" t="s">
        <v>1103</v>
      </c>
      <c r="K113" s="18" t="s">
        <v>1514</v>
      </c>
      <c r="L113" s="8" t="s">
        <v>958</v>
      </c>
      <c r="M113" s="18" t="s">
        <v>1516</v>
      </c>
      <c r="N113" s="5" t="s">
        <v>19</v>
      </c>
      <c r="O113" s="5" t="s">
        <v>103</v>
      </c>
      <c r="P113" s="33"/>
      <c r="Q113" s="5"/>
      <c r="R113" s="5"/>
      <c r="S113" s="7"/>
      <c r="T113" s="7"/>
      <c r="U113" s="7"/>
      <c r="V113" s="7"/>
      <c r="W113" s="7"/>
      <c r="X113" s="7"/>
      <c r="Y113" s="7"/>
      <c r="Z113" s="7"/>
      <c r="AA113" s="7"/>
      <c r="AB113" s="7"/>
      <c r="AC113" s="7"/>
      <c r="AD113" s="7"/>
      <c r="AE113" s="7"/>
      <c r="AF113" s="7"/>
      <c r="AG113" s="7"/>
      <c r="AH113" s="7"/>
    </row>
    <row r="114" spans="1:34" s="4" customFormat="1" ht="82.5" customHeight="1">
      <c r="A114" s="24">
        <v>112</v>
      </c>
      <c r="B114" s="28" t="s">
        <v>133</v>
      </c>
      <c r="C114" s="5" t="s">
        <v>1389</v>
      </c>
      <c r="D114" s="32" t="s">
        <v>1113</v>
      </c>
      <c r="E114" s="5">
        <v>53.6</v>
      </c>
      <c r="F114" s="5">
        <v>2014</v>
      </c>
      <c r="G114" s="6">
        <v>1330048.55</v>
      </c>
      <c r="H114" s="6">
        <v>3694.58</v>
      </c>
      <c r="I114" s="21"/>
      <c r="J114" s="5" t="s">
        <v>1111</v>
      </c>
      <c r="K114" s="18" t="s">
        <v>1515</v>
      </c>
      <c r="L114" s="8" t="s">
        <v>1114</v>
      </c>
      <c r="M114" s="18" t="s">
        <v>1516</v>
      </c>
      <c r="N114" s="5" t="s">
        <v>19</v>
      </c>
      <c r="O114" s="5" t="s">
        <v>103</v>
      </c>
      <c r="P114" s="5"/>
      <c r="Q114" s="5"/>
      <c r="R114" s="5"/>
      <c r="S114" s="7"/>
      <c r="T114" s="7"/>
      <c r="U114" s="7"/>
      <c r="V114" s="7"/>
      <c r="W114" s="7"/>
      <c r="X114" s="7"/>
      <c r="Y114" s="7"/>
      <c r="Z114" s="7"/>
      <c r="AA114" s="7"/>
      <c r="AB114" s="7"/>
      <c r="AC114" s="7"/>
      <c r="AD114" s="7"/>
      <c r="AE114" s="7"/>
      <c r="AF114" s="7"/>
      <c r="AG114" s="7"/>
      <c r="AH114" s="7"/>
    </row>
    <row r="115" spans="1:34" s="4" customFormat="1" ht="82.5" customHeight="1">
      <c r="A115" s="24">
        <v>113</v>
      </c>
      <c r="B115" s="28" t="s">
        <v>133</v>
      </c>
      <c r="C115" s="5" t="s">
        <v>1376</v>
      </c>
      <c r="D115" s="32" t="s">
        <v>1131</v>
      </c>
      <c r="E115" s="5">
        <v>66.5</v>
      </c>
      <c r="F115" s="5">
        <v>2014</v>
      </c>
      <c r="G115" s="6">
        <v>1424343.05</v>
      </c>
      <c r="H115" s="6">
        <v>3956.51</v>
      </c>
      <c r="I115" s="21"/>
      <c r="J115" s="5" t="s">
        <v>1109</v>
      </c>
      <c r="K115" s="18" t="s">
        <v>1657</v>
      </c>
      <c r="L115" s="8" t="s">
        <v>1132</v>
      </c>
      <c r="M115" s="18" t="s">
        <v>1552</v>
      </c>
      <c r="N115" s="5" t="s">
        <v>19</v>
      </c>
      <c r="O115" s="5" t="s">
        <v>103</v>
      </c>
      <c r="P115" s="5"/>
      <c r="Q115" s="5"/>
      <c r="R115" s="5"/>
      <c r="S115" s="7"/>
      <c r="T115" s="7"/>
      <c r="U115" s="7"/>
      <c r="V115" s="7"/>
      <c r="W115" s="7"/>
      <c r="X115" s="7"/>
      <c r="Y115" s="7"/>
      <c r="Z115" s="7"/>
      <c r="AA115" s="7"/>
      <c r="AB115" s="7"/>
      <c r="AC115" s="7"/>
      <c r="AD115" s="7"/>
      <c r="AE115" s="7"/>
      <c r="AF115" s="7"/>
      <c r="AG115" s="7"/>
      <c r="AH115" s="7"/>
    </row>
    <row r="116" spans="1:34" s="83" customFormat="1" ht="82.5" customHeight="1">
      <c r="A116" s="24">
        <v>114</v>
      </c>
      <c r="B116" s="8" t="s">
        <v>133</v>
      </c>
      <c r="C116" s="8" t="s">
        <v>1384</v>
      </c>
      <c r="D116" s="120" t="s">
        <v>1145</v>
      </c>
      <c r="E116" s="8">
        <v>34.6</v>
      </c>
      <c r="F116" s="8">
        <v>2014</v>
      </c>
      <c r="G116" s="9">
        <v>858576.09</v>
      </c>
      <c r="H116" s="9">
        <v>2384.9299999999998</v>
      </c>
      <c r="I116" s="27"/>
      <c r="J116" s="8" t="s">
        <v>1109</v>
      </c>
      <c r="K116" s="18" t="s">
        <v>1517</v>
      </c>
      <c r="L116" s="8" t="s">
        <v>1146</v>
      </c>
      <c r="M116" s="18" t="s">
        <v>1552</v>
      </c>
      <c r="N116" s="8" t="s">
        <v>19</v>
      </c>
      <c r="O116" s="8" t="s">
        <v>103</v>
      </c>
      <c r="P116" s="8"/>
      <c r="Q116" s="8"/>
      <c r="R116" s="8"/>
      <c r="S116" s="82"/>
      <c r="T116" s="82"/>
      <c r="U116" s="82"/>
      <c r="V116" s="82"/>
      <c r="W116" s="82"/>
      <c r="X116" s="82"/>
      <c r="Y116" s="82"/>
      <c r="Z116" s="82"/>
      <c r="AA116" s="82"/>
      <c r="AB116" s="82"/>
      <c r="AC116" s="82"/>
      <c r="AD116" s="82"/>
      <c r="AE116" s="82"/>
      <c r="AF116" s="82"/>
      <c r="AG116" s="82"/>
      <c r="AH116" s="82"/>
    </row>
    <row r="117" spans="1:34" s="83" customFormat="1" ht="82.5" customHeight="1">
      <c r="A117" s="24">
        <v>115</v>
      </c>
      <c r="B117" s="8" t="s">
        <v>133</v>
      </c>
      <c r="C117" s="8" t="s">
        <v>1549</v>
      </c>
      <c r="D117" s="120" t="s">
        <v>1151</v>
      </c>
      <c r="E117" s="8">
        <v>30</v>
      </c>
      <c r="F117" s="8">
        <v>2014</v>
      </c>
      <c r="G117" s="9">
        <v>744430.2</v>
      </c>
      <c r="H117" s="9">
        <v>2067.86</v>
      </c>
      <c r="I117" s="27"/>
      <c r="J117" s="8" t="s">
        <v>1109</v>
      </c>
      <c r="K117" s="18" t="s">
        <v>1518</v>
      </c>
      <c r="L117" s="8" t="s">
        <v>1152</v>
      </c>
      <c r="M117" s="18" t="s">
        <v>1552</v>
      </c>
      <c r="N117" s="8" t="s">
        <v>19</v>
      </c>
      <c r="O117" s="8" t="s">
        <v>103</v>
      </c>
      <c r="P117" s="8"/>
      <c r="Q117" s="8"/>
      <c r="R117" s="8"/>
      <c r="S117" s="82"/>
      <c r="T117" s="82"/>
      <c r="U117" s="82"/>
      <c r="V117" s="82"/>
      <c r="W117" s="82"/>
      <c r="X117" s="82"/>
      <c r="Y117" s="82"/>
      <c r="Z117" s="82"/>
      <c r="AA117" s="82"/>
      <c r="AB117" s="82"/>
      <c r="AC117" s="82"/>
      <c r="AD117" s="82"/>
      <c r="AE117" s="82"/>
      <c r="AF117" s="82"/>
      <c r="AG117" s="82"/>
      <c r="AH117" s="82"/>
    </row>
    <row r="118" spans="1:34" s="83" customFormat="1" ht="56.25">
      <c r="A118" s="24">
        <v>116</v>
      </c>
      <c r="B118" s="8" t="s">
        <v>205</v>
      </c>
      <c r="C118" s="8" t="s">
        <v>1550</v>
      </c>
      <c r="D118" s="8" t="s">
        <v>490</v>
      </c>
      <c r="E118" s="8">
        <v>59.5</v>
      </c>
      <c r="F118" s="8">
        <v>1975</v>
      </c>
      <c r="G118" s="8">
        <v>72621.94</v>
      </c>
      <c r="H118" s="9">
        <v>27998.41</v>
      </c>
      <c r="I118" s="8"/>
      <c r="J118" s="8" t="s">
        <v>63</v>
      </c>
      <c r="K118" s="18" t="s">
        <v>1553</v>
      </c>
      <c r="L118" s="81" t="s">
        <v>350</v>
      </c>
      <c r="M118" s="18" t="s">
        <v>1552</v>
      </c>
      <c r="N118" s="8" t="s">
        <v>19</v>
      </c>
      <c r="O118" s="121" t="s">
        <v>103</v>
      </c>
      <c r="P118" s="8" t="s">
        <v>660</v>
      </c>
      <c r="Q118" s="8"/>
      <c r="R118" s="8"/>
      <c r="S118" s="82"/>
      <c r="T118" s="82"/>
      <c r="U118" s="82"/>
      <c r="V118" s="82"/>
      <c r="W118" s="82"/>
      <c r="X118" s="82"/>
      <c r="Y118" s="82"/>
      <c r="Z118" s="82"/>
      <c r="AA118" s="82"/>
      <c r="AB118" s="82"/>
      <c r="AC118" s="82"/>
      <c r="AD118" s="82"/>
      <c r="AE118" s="82"/>
      <c r="AF118" s="82"/>
      <c r="AG118" s="82"/>
      <c r="AH118" s="82"/>
    </row>
    <row r="119" spans="1:34" s="83" customFormat="1" ht="56.25">
      <c r="A119" s="24">
        <v>117</v>
      </c>
      <c r="B119" s="8" t="s">
        <v>342</v>
      </c>
      <c r="C119" s="8" t="s">
        <v>1551</v>
      </c>
      <c r="D119" s="27" t="s">
        <v>490</v>
      </c>
      <c r="E119" s="8">
        <v>17.399999999999999</v>
      </c>
      <c r="F119" s="8">
        <v>1975</v>
      </c>
      <c r="G119" s="8">
        <v>82005.53</v>
      </c>
      <c r="H119" s="9">
        <v>4611.16</v>
      </c>
      <c r="I119" s="27">
        <v>209060.88</v>
      </c>
      <c r="J119" s="8" t="s">
        <v>63</v>
      </c>
      <c r="K119" s="18" t="s">
        <v>1554</v>
      </c>
      <c r="L119" s="81" t="s">
        <v>350</v>
      </c>
      <c r="M119" s="18" t="s">
        <v>1552</v>
      </c>
      <c r="N119" s="8" t="s">
        <v>19</v>
      </c>
      <c r="O119" s="8" t="s">
        <v>103</v>
      </c>
      <c r="P119" s="8" t="s">
        <v>661</v>
      </c>
      <c r="Q119" s="8"/>
      <c r="R119" s="8"/>
      <c r="S119" s="82"/>
      <c r="T119" s="82"/>
      <c r="U119" s="82"/>
      <c r="V119" s="82"/>
      <c r="W119" s="82"/>
      <c r="X119" s="82"/>
      <c r="Y119" s="82"/>
      <c r="Z119" s="82"/>
      <c r="AA119" s="82"/>
      <c r="AB119" s="82"/>
      <c r="AC119" s="82"/>
      <c r="AD119" s="82"/>
      <c r="AE119" s="82"/>
      <c r="AF119" s="82"/>
      <c r="AG119" s="82"/>
      <c r="AH119" s="82"/>
    </row>
    <row r="120" spans="1:34" s="4" customFormat="1" ht="104.25" customHeight="1">
      <c r="A120" s="24">
        <v>118</v>
      </c>
      <c r="B120" s="28" t="s">
        <v>1457</v>
      </c>
      <c r="C120" s="5" t="s">
        <v>340</v>
      </c>
      <c r="D120" s="20" t="s">
        <v>457</v>
      </c>
      <c r="E120" s="5">
        <v>43.4</v>
      </c>
      <c r="F120" s="5">
        <v>1984</v>
      </c>
      <c r="G120" s="5">
        <v>78379.97</v>
      </c>
      <c r="H120" s="5">
        <v>22255.32</v>
      </c>
      <c r="I120" s="21">
        <v>99434.17</v>
      </c>
      <c r="J120" s="5" t="s">
        <v>654</v>
      </c>
      <c r="K120" s="18" t="s">
        <v>1555</v>
      </c>
      <c r="L120" s="111" t="s">
        <v>1425</v>
      </c>
      <c r="M120" s="18" t="s">
        <v>1552</v>
      </c>
      <c r="N120" s="5" t="s">
        <v>19</v>
      </c>
      <c r="O120" s="5" t="s">
        <v>103</v>
      </c>
      <c r="P120" s="5"/>
      <c r="Q120" s="5" t="s">
        <v>1172</v>
      </c>
      <c r="R120" s="5"/>
      <c r="S120" s="7"/>
      <c r="T120" s="7"/>
      <c r="U120" s="7"/>
      <c r="V120" s="7"/>
      <c r="W120" s="7"/>
      <c r="X120" s="7"/>
      <c r="Y120" s="7"/>
      <c r="Z120" s="7"/>
      <c r="AA120" s="7"/>
      <c r="AB120" s="7"/>
      <c r="AC120" s="7"/>
      <c r="AD120" s="7"/>
      <c r="AE120" s="7"/>
      <c r="AF120" s="7"/>
      <c r="AG120" s="7"/>
      <c r="AH120" s="7"/>
    </row>
    <row r="121" spans="1:34" s="4" customFormat="1" ht="56.25">
      <c r="A121" s="24">
        <v>119</v>
      </c>
      <c r="B121" s="34" t="s">
        <v>133</v>
      </c>
      <c r="C121" s="5" t="s">
        <v>289</v>
      </c>
      <c r="D121" s="21" t="s">
        <v>455</v>
      </c>
      <c r="E121" s="5">
        <v>49.9</v>
      </c>
      <c r="F121" s="5">
        <v>1958</v>
      </c>
      <c r="G121" s="5">
        <v>26237.26</v>
      </c>
      <c r="H121" s="5">
        <v>26237.26</v>
      </c>
      <c r="I121" s="20">
        <v>719931.25</v>
      </c>
      <c r="J121" s="5" t="s">
        <v>63</v>
      </c>
      <c r="K121" s="18" t="s">
        <v>1556</v>
      </c>
      <c r="L121" s="14" t="s">
        <v>350</v>
      </c>
      <c r="M121" s="18" t="s">
        <v>1552</v>
      </c>
      <c r="N121" s="5" t="s">
        <v>19</v>
      </c>
      <c r="O121" s="5" t="s">
        <v>103</v>
      </c>
      <c r="P121" s="5"/>
      <c r="Q121" s="5"/>
      <c r="R121" s="5"/>
      <c r="S121" s="7"/>
      <c r="T121" s="7"/>
      <c r="U121" s="7"/>
      <c r="V121" s="7"/>
      <c r="W121" s="7"/>
      <c r="X121" s="7"/>
      <c r="Y121" s="7"/>
      <c r="Z121" s="7"/>
      <c r="AA121" s="7"/>
      <c r="AB121" s="7"/>
      <c r="AC121" s="7"/>
      <c r="AD121" s="7"/>
      <c r="AE121" s="7"/>
      <c r="AF121" s="7"/>
      <c r="AG121" s="7"/>
      <c r="AH121" s="7"/>
    </row>
    <row r="122" spans="1:34" s="83" customFormat="1" ht="80.25" customHeight="1">
      <c r="A122" s="24">
        <v>120</v>
      </c>
      <c r="B122" s="8" t="s">
        <v>133</v>
      </c>
      <c r="C122" s="8" t="s">
        <v>1558</v>
      </c>
      <c r="D122" s="8" t="s">
        <v>1395</v>
      </c>
      <c r="E122" s="8">
        <v>111.9</v>
      </c>
      <c r="F122" s="8">
        <v>1955</v>
      </c>
      <c r="G122" s="8"/>
      <c r="H122" s="9"/>
      <c r="I122" s="292">
        <v>1460807.39</v>
      </c>
      <c r="J122" s="8" t="s">
        <v>63</v>
      </c>
      <c r="K122" s="18" t="s">
        <v>1560</v>
      </c>
      <c r="L122" s="81" t="s">
        <v>350</v>
      </c>
      <c r="M122" s="18" t="s">
        <v>1559</v>
      </c>
      <c r="N122" s="8" t="s">
        <v>19</v>
      </c>
      <c r="O122" s="8" t="s">
        <v>661</v>
      </c>
      <c r="P122" s="8"/>
      <c r="Q122" s="8"/>
      <c r="R122" s="8"/>
      <c r="S122" s="82"/>
      <c r="T122" s="82"/>
      <c r="U122" s="82"/>
      <c r="V122" s="82"/>
      <c r="W122" s="82"/>
      <c r="X122" s="82"/>
      <c r="Y122" s="82"/>
      <c r="Z122" s="82"/>
      <c r="AA122" s="82"/>
      <c r="AB122" s="82"/>
      <c r="AC122" s="82"/>
      <c r="AD122" s="82"/>
      <c r="AE122" s="82"/>
      <c r="AF122" s="82"/>
      <c r="AG122" s="82"/>
      <c r="AH122" s="82"/>
    </row>
    <row r="123" spans="1:34" s="4" customFormat="1" ht="56.25">
      <c r="A123" s="24">
        <v>121</v>
      </c>
      <c r="B123" s="34" t="s">
        <v>133</v>
      </c>
      <c r="C123" s="5" t="s">
        <v>150</v>
      </c>
      <c r="D123" s="5" t="s">
        <v>410</v>
      </c>
      <c r="E123" s="5">
        <v>43.1</v>
      </c>
      <c r="F123" s="5">
        <v>1980</v>
      </c>
      <c r="G123" s="5">
        <v>61951.76</v>
      </c>
      <c r="H123" s="6">
        <v>19602.009999999998</v>
      </c>
      <c r="I123" s="20">
        <v>531117.54</v>
      </c>
      <c r="J123" s="124" t="s">
        <v>63</v>
      </c>
      <c r="K123" s="127" t="s">
        <v>1568</v>
      </c>
      <c r="L123" s="126" t="s">
        <v>350</v>
      </c>
      <c r="M123" s="18" t="s">
        <v>1652</v>
      </c>
      <c r="N123" s="5" t="s">
        <v>19</v>
      </c>
      <c r="O123" s="71" t="s">
        <v>103</v>
      </c>
      <c r="P123" s="18" t="s">
        <v>661</v>
      </c>
      <c r="Q123" s="5"/>
      <c r="R123" s="5"/>
      <c r="S123" s="7"/>
      <c r="T123" s="7"/>
      <c r="U123" s="7"/>
      <c r="V123" s="7"/>
      <c r="W123" s="7"/>
      <c r="X123" s="7"/>
      <c r="Y123" s="7"/>
      <c r="Z123" s="7"/>
      <c r="AA123" s="7"/>
      <c r="AB123" s="7"/>
      <c r="AC123" s="7"/>
      <c r="AD123" s="7"/>
      <c r="AE123" s="7"/>
      <c r="AF123" s="7"/>
      <c r="AG123" s="7"/>
      <c r="AH123" s="7"/>
    </row>
    <row r="124" spans="1:34" s="4" customFormat="1" ht="56.25">
      <c r="A124" s="24">
        <v>122</v>
      </c>
      <c r="B124" s="34" t="s">
        <v>133</v>
      </c>
      <c r="C124" s="5" t="s">
        <v>134</v>
      </c>
      <c r="D124" s="16" t="s">
        <v>1567</v>
      </c>
      <c r="E124" s="5">
        <v>44.8</v>
      </c>
      <c r="F124" s="5">
        <v>1981</v>
      </c>
      <c r="G124" s="5">
        <v>28382.54</v>
      </c>
      <c r="H124" s="6">
        <v>7925.12</v>
      </c>
      <c r="I124" s="5">
        <v>845246.27</v>
      </c>
      <c r="J124" s="124" t="s">
        <v>63</v>
      </c>
      <c r="K124" s="128" t="s">
        <v>1621</v>
      </c>
      <c r="L124" s="126" t="s">
        <v>350</v>
      </c>
      <c r="M124" s="18" t="s">
        <v>1652</v>
      </c>
      <c r="N124" s="5" t="s">
        <v>19</v>
      </c>
      <c r="O124" s="5" t="s">
        <v>103</v>
      </c>
      <c r="P124" s="5"/>
      <c r="Q124" s="5"/>
      <c r="R124" s="5"/>
      <c r="S124" s="7"/>
      <c r="T124" s="7"/>
      <c r="U124" s="7"/>
      <c r="V124" s="7"/>
      <c r="W124" s="7"/>
      <c r="X124" s="7"/>
      <c r="Y124" s="7"/>
      <c r="Z124" s="7"/>
      <c r="AA124" s="7"/>
      <c r="AB124" s="7"/>
      <c r="AC124" s="7"/>
      <c r="AD124" s="7"/>
      <c r="AE124" s="7"/>
      <c r="AF124" s="7"/>
      <c r="AG124" s="7"/>
      <c r="AH124" s="7"/>
    </row>
    <row r="125" spans="1:34" s="4" customFormat="1" ht="56.25">
      <c r="A125" s="24">
        <v>123</v>
      </c>
      <c r="B125" s="34" t="s">
        <v>133</v>
      </c>
      <c r="C125" s="5" t="s">
        <v>363</v>
      </c>
      <c r="D125" s="16" t="s">
        <v>1563</v>
      </c>
      <c r="E125" s="5">
        <v>38.6</v>
      </c>
      <c r="F125" s="5">
        <v>1970</v>
      </c>
      <c r="G125" s="5">
        <v>262202.90999999997</v>
      </c>
      <c r="H125" s="6">
        <v>25259.88</v>
      </c>
      <c r="I125" s="21">
        <v>376859.13</v>
      </c>
      <c r="J125" s="124" t="s">
        <v>63</v>
      </c>
      <c r="K125" s="128" t="s">
        <v>1622</v>
      </c>
      <c r="L125" s="126" t="s">
        <v>350</v>
      </c>
      <c r="M125" s="18" t="s">
        <v>1652</v>
      </c>
      <c r="N125" s="5" t="s">
        <v>19</v>
      </c>
      <c r="O125" s="5" t="s">
        <v>103</v>
      </c>
      <c r="P125" s="5"/>
      <c r="Q125" s="5"/>
      <c r="R125" s="5"/>
      <c r="S125" s="7"/>
      <c r="T125" s="7"/>
      <c r="U125" s="7"/>
      <c r="V125" s="7"/>
      <c r="W125" s="7"/>
      <c r="X125" s="7"/>
      <c r="Y125" s="7"/>
      <c r="Z125" s="7"/>
      <c r="AA125" s="7"/>
      <c r="AB125" s="7"/>
      <c r="AC125" s="7"/>
      <c r="AD125" s="7"/>
      <c r="AE125" s="7"/>
      <c r="AF125" s="7"/>
      <c r="AG125" s="7"/>
      <c r="AH125" s="7"/>
    </row>
    <row r="126" spans="1:34" s="4" customFormat="1" ht="56.25">
      <c r="A126" s="24">
        <v>124</v>
      </c>
      <c r="B126" s="34" t="s">
        <v>133</v>
      </c>
      <c r="C126" s="5" t="s">
        <v>379</v>
      </c>
      <c r="D126" s="16" t="s">
        <v>1562</v>
      </c>
      <c r="E126" s="5">
        <v>55.7</v>
      </c>
      <c r="F126" s="5">
        <v>1970</v>
      </c>
      <c r="G126" s="5">
        <v>330678.77</v>
      </c>
      <c r="H126" s="6">
        <v>20173.25</v>
      </c>
      <c r="I126" s="21">
        <v>841224.39</v>
      </c>
      <c r="J126" s="124" t="s">
        <v>63</v>
      </c>
      <c r="K126" s="127" t="s">
        <v>1623</v>
      </c>
      <c r="L126" s="126" t="s">
        <v>350</v>
      </c>
      <c r="M126" s="18" t="s">
        <v>1652</v>
      </c>
      <c r="N126" s="5" t="s">
        <v>19</v>
      </c>
      <c r="O126" s="5" t="s">
        <v>103</v>
      </c>
      <c r="P126" s="5"/>
      <c r="Q126" s="5"/>
      <c r="R126" s="5"/>
      <c r="S126" s="7"/>
      <c r="T126" s="7"/>
      <c r="U126" s="7"/>
      <c r="V126" s="7"/>
      <c r="W126" s="7"/>
      <c r="X126" s="7"/>
      <c r="Y126" s="7"/>
      <c r="Z126" s="7"/>
      <c r="AA126" s="7"/>
      <c r="AB126" s="7"/>
      <c r="AC126" s="7"/>
      <c r="AD126" s="7"/>
      <c r="AE126" s="7"/>
      <c r="AF126" s="7"/>
      <c r="AG126" s="7"/>
      <c r="AH126" s="7"/>
    </row>
    <row r="127" spans="1:34" s="4" customFormat="1" ht="56.25">
      <c r="A127" s="24">
        <v>125</v>
      </c>
      <c r="B127" s="34" t="s">
        <v>133</v>
      </c>
      <c r="C127" s="5" t="s">
        <v>366</v>
      </c>
      <c r="D127" s="16" t="s">
        <v>1564</v>
      </c>
      <c r="E127" s="5">
        <v>40.299999999999997</v>
      </c>
      <c r="F127" s="5">
        <v>1971</v>
      </c>
      <c r="G127" s="5">
        <v>300756.53999999998</v>
      </c>
      <c r="H127" s="6">
        <v>15268.87</v>
      </c>
      <c r="I127" s="21">
        <v>503967.22</v>
      </c>
      <c r="J127" s="124" t="s">
        <v>63</v>
      </c>
      <c r="K127" s="127" t="s">
        <v>1624</v>
      </c>
      <c r="L127" s="126" t="s">
        <v>350</v>
      </c>
      <c r="M127" s="18" t="s">
        <v>1652</v>
      </c>
      <c r="N127" s="5" t="s">
        <v>19</v>
      </c>
      <c r="O127" s="5" t="s">
        <v>103</v>
      </c>
      <c r="P127" s="5"/>
      <c r="Q127" s="5"/>
      <c r="R127" s="5"/>
      <c r="S127" s="7"/>
      <c r="T127" s="7"/>
      <c r="U127" s="7"/>
      <c r="V127" s="7"/>
      <c r="W127" s="7"/>
      <c r="X127" s="7"/>
      <c r="Y127" s="7"/>
      <c r="Z127" s="7"/>
      <c r="AA127" s="7"/>
      <c r="AB127" s="7"/>
      <c r="AC127" s="7"/>
      <c r="AD127" s="7"/>
      <c r="AE127" s="7"/>
      <c r="AF127" s="7"/>
      <c r="AG127" s="7"/>
      <c r="AH127" s="7"/>
    </row>
    <row r="128" spans="1:34" s="4" customFormat="1" ht="56.25">
      <c r="A128" s="24">
        <v>126</v>
      </c>
      <c r="B128" s="34" t="s">
        <v>133</v>
      </c>
      <c r="C128" s="5" t="s">
        <v>377</v>
      </c>
      <c r="D128" s="16" t="s">
        <v>490</v>
      </c>
      <c r="E128" s="5">
        <v>43.9</v>
      </c>
      <c r="F128" s="5">
        <v>1970</v>
      </c>
      <c r="G128" s="5">
        <v>63910.46</v>
      </c>
      <c r="H128" s="6">
        <v>23944.2</v>
      </c>
      <c r="I128" s="21">
        <v>443248.83</v>
      </c>
      <c r="J128" s="124" t="s">
        <v>63</v>
      </c>
      <c r="K128" s="128" t="s">
        <v>1625</v>
      </c>
      <c r="L128" s="126" t="s">
        <v>350</v>
      </c>
      <c r="M128" s="18" t="s">
        <v>1652</v>
      </c>
      <c r="N128" s="5" t="s">
        <v>19</v>
      </c>
      <c r="O128" s="5" t="s">
        <v>103</v>
      </c>
      <c r="P128" s="5"/>
      <c r="Q128" s="5"/>
      <c r="R128" s="5"/>
      <c r="S128" s="7"/>
      <c r="T128" s="7"/>
      <c r="U128" s="7"/>
      <c r="V128" s="7"/>
      <c r="W128" s="7"/>
      <c r="X128" s="7"/>
      <c r="Y128" s="7"/>
      <c r="Z128" s="7"/>
      <c r="AA128" s="7"/>
      <c r="AB128" s="7"/>
      <c r="AC128" s="7"/>
      <c r="AD128" s="7"/>
      <c r="AE128" s="7"/>
      <c r="AF128" s="7"/>
      <c r="AG128" s="7"/>
      <c r="AH128" s="7"/>
    </row>
    <row r="129" spans="1:34" s="4" customFormat="1" ht="56.25">
      <c r="A129" s="24">
        <v>127</v>
      </c>
      <c r="B129" s="34" t="s">
        <v>133</v>
      </c>
      <c r="C129" s="5" t="s">
        <v>371</v>
      </c>
      <c r="D129" s="16" t="s">
        <v>1566</v>
      </c>
      <c r="E129" s="5">
        <v>43.3</v>
      </c>
      <c r="F129" s="5">
        <v>1975</v>
      </c>
      <c r="G129" s="5">
        <v>51017.26</v>
      </c>
      <c r="H129" s="6">
        <v>12786.36</v>
      </c>
      <c r="I129" s="21">
        <v>597802.4</v>
      </c>
      <c r="J129" s="124" t="s">
        <v>63</v>
      </c>
      <c r="K129" s="128" t="s">
        <v>1626</v>
      </c>
      <c r="L129" s="126" t="s">
        <v>350</v>
      </c>
      <c r="M129" s="18" t="s">
        <v>1652</v>
      </c>
      <c r="N129" s="5" t="s">
        <v>19</v>
      </c>
      <c r="O129" s="5" t="s">
        <v>103</v>
      </c>
      <c r="P129" s="5"/>
      <c r="Q129" s="5"/>
      <c r="R129" s="5"/>
      <c r="S129" s="7"/>
      <c r="T129" s="7"/>
      <c r="U129" s="7"/>
      <c r="V129" s="7"/>
      <c r="W129" s="7"/>
      <c r="X129" s="7"/>
      <c r="Y129" s="7"/>
      <c r="Z129" s="7"/>
      <c r="AA129" s="7"/>
      <c r="AB129" s="7"/>
      <c r="AC129" s="7"/>
      <c r="AD129" s="7"/>
      <c r="AE129" s="7"/>
      <c r="AF129" s="7"/>
      <c r="AG129" s="7"/>
      <c r="AH129" s="7"/>
    </row>
    <row r="130" spans="1:34" s="4" customFormat="1" ht="56.25">
      <c r="A130" s="24">
        <v>128</v>
      </c>
      <c r="B130" s="34" t="s">
        <v>133</v>
      </c>
      <c r="C130" s="5" t="s">
        <v>170</v>
      </c>
      <c r="D130" s="16" t="s">
        <v>490</v>
      </c>
      <c r="E130" s="5">
        <v>55.7</v>
      </c>
      <c r="F130" s="5">
        <v>1997</v>
      </c>
      <c r="G130" s="5">
        <v>265864.78999999998</v>
      </c>
      <c r="H130" s="6">
        <v>16567.13</v>
      </c>
      <c r="I130" s="5"/>
      <c r="J130" s="124" t="s">
        <v>63</v>
      </c>
      <c r="K130" s="128" t="s">
        <v>1627</v>
      </c>
      <c r="L130" s="126" t="s">
        <v>350</v>
      </c>
      <c r="M130" s="18" t="s">
        <v>1652</v>
      </c>
      <c r="N130" s="5" t="s">
        <v>19</v>
      </c>
      <c r="O130" s="5" t="s">
        <v>103</v>
      </c>
      <c r="P130" s="5"/>
      <c r="Q130" s="5"/>
      <c r="R130" s="5"/>
      <c r="S130" s="7"/>
      <c r="T130" s="7"/>
      <c r="U130" s="7"/>
      <c r="V130" s="7"/>
      <c r="W130" s="7"/>
      <c r="X130" s="7"/>
      <c r="Y130" s="7"/>
      <c r="Z130" s="7"/>
      <c r="AA130" s="7"/>
      <c r="AB130" s="7"/>
      <c r="AC130" s="7"/>
      <c r="AD130" s="7"/>
      <c r="AE130" s="7"/>
      <c r="AF130" s="7"/>
      <c r="AG130" s="7"/>
      <c r="AH130" s="7"/>
    </row>
    <row r="131" spans="1:34" s="7" customFormat="1" ht="56.25">
      <c r="A131" s="24">
        <v>129</v>
      </c>
      <c r="B131" s="34" t="s">
        <v>133</v>
      </c>
      <c r="C131" s="5" t="s">
        <v>591</v>
      </c>
      <c r="D131" s="87" t="s">
        <v>1362</v>
      </c>
      <c r="E131" s="5">
        <v>45.1</v>
      </c>
      <c r="F131" s="5">
        <v>1990</v>
      </c>
      <c r="G131" s="5">
        <v>65025.83</v>
      </c>
      <c r="H131" s="6">
        <v>12660.83</v>
      </c>
      <c r="I131" s="29">
        <v>919465.65</v>
      </c>
      <c r="J131" s="124" t="s">
        <v>63</v>
      </c>
      <c r="K131" s="128" t="s">
        <v>1628</v>
      </c>
      <c r="L131" s="126" t="s">
        <v>350</v>
      </c>
      <c r="M131" s="18" t="s">
        <v>1652</v>
      </c>
      <c r="N131" s="5" t="s">
        <v>19</v>
      </c>
      <c r="O131" s="5"/>
      <c r="P131" s="5"/>
      <c r="Q131" s="5"/>
      <c r="R131" s="5"/>
    </row>
    <row r="132" spans="1:34" s="4" customFormat="1" ht="78.75" customHeight="1">
      <c r="A132" s="24">
        <v>130</v>
      </c>
      <c r="B132" s="34" t="s">
        <v>133</v>
      </c>
      <c r="C132" s="8" t="s">
        <v>555</v>
      </c>
      <c r="D132" s="87" t="s">
        <v>1205</v>
      </c>
      <c r="E132" s="5">
        <v>44.3</v>
      </c>
      <c r="F132" s="5">
        <v>1981</v>
      </c>
      <c r="G132" s="5"/>
      <c r="H132" s="6"/>
      <c r="I132" s="21">
        <v>839560.75</v>
      </c>
      <c r="J132" s="124" t="s">
        <v>63</v>
      </c>
      <c r="K132" s="128" t="s">
        <v>1629</v>
      </c>
      <c r="L132" s="126" t="s">
        <v>350</v>
      </c>
      <c r="M132" s="18" t="s">
        <v>1652</v>
      </c>
      <c r="N132" s="5" t="s">
        <v>19</v>
      </c>
      <c r="O132" s="5"/>
      <c r="P132" s="5"/>
      <c r="Q132" s="5"/>
      <c r="R132" s="5"/>
      <c r="S132" s="7"/>
      <c r="T132" s="7"/>
      <c r="U132" s="7"/>
      <c r="V132" s="7"/>
      <c r="W132" s="7"/>
      <c r="X132" s="7"/>
      <c r="Y132" s="7"/>
      <c r="Z132" s="7"/>
      <c r="AA132" s="7"/>
      <c r="AB132" s="7"/>
      <c r="AC132" s="7"/>
      <c r="AD132" s="7"/>
      <c r="AE132" s="7"/>
      <c r="AF132" s="7"/>
      <c r="AG132" s="7"/>
      <c r="AH132" s="7"/>
    </row>
    <row r="133" spans="1:34" s="4" customFormat="1" ht="77.25" customHeight="1">
      <c r="A133" s="24">
        <v>131</v>
      </c>
      <c r="B133" s="34" t="s">
        <v>133</v>
      </c>
      <c r="C133" s="8" t="s">
        <v>554</v>
      </c>
      <c r="D133" s="87" t="s">
        <v>1206</v>
      </c>
      <c r="E133" s="5">
        <v>44</v>
      </c>
      <c r="F133" s="5">
        <v>1981</v>
      </c>
      <c r="G133" s="5"/>
      <c r="H133" s="6"/>
      <c r="I133" s="21">
        <v>833875.24</v>
      </c>
      <c r="J133" s="124" t="s">
        <v>63</v>
      </c>
      <c r="K133" s="128" t="s">
        <v>1630</v>
      </c>
      <c r="L133" s="126" t="s">
        <v>350</v>
      </c>
      <c r="M133" s="18" t="s">
        <v>1652</v>
      </c>
      <c r="N133" s="5" t="s">
        <v>19</v>
      </c>
      <c r="O133" s="5"/>
      <c r="P133" s="5"/>
      <c r="Q133" s="5"/>
      <c r="R133" s="5"/>
      <c r="S133" s="7"/>
      <c r="T133" s="7"/>
      <c r="U133" s="7"/>
      <c r="V133" s="7"/>
      <c r="W133" s="7"/>
      <c r="X133" s="7"/>
      <c r="Y133" s="7"/>
      <c r="Z133" s="7"/>
      <c r="AA133" s="7"/>
      <c r="AB133" s="7"/>
      <c r="AC133" s="7"/>
      <c r="AD133" s="7"/>
      <c r="AE133" s="7"/>
      <c r="AF133" s="7"/>
      <c r="AG133" s="7"/>
      <c r="AH133" s="7"/>
    </row>
    <row r="134" spans="1:34" s="7" customFormat="1" ht="81" customHeight="1">
      <c r="A134" s="24">
        <v>132</v>
      </c>
      <c r="B134" s="34" t="s">
        <v>133</v>
      </c>
      <c r="C134" s="8" t="s">
        <v>595</v>
      </c>
      <c r="D134" s="88" t="s">
        <v>1204</v>
      </c>
      <c r="E134" s="5">
        <v>57.3</v>
      </c>
      <c r="F134" s="5">
        <v>1981</v>
      </c>
      <c r="G134" s="5">
        <v>39277.93</v>
      </c>
      <c r="H134" s="6">
        <v>8760.7800000000007</v>
      </c>
      <c r="I134" s="5">
        <v>806069.28</v>
      </c>
      <c r="J134" s="124" t="s">
        <v>63</v>
      </c>
      <c r="K134" s="128" t="s">
        <v>1631</v>
      </c>
      <c r="L134" s="126" t="s">
        <v>350</v>
      </c>
      <c r="M134" s="18" t="s">
        <v>1652</v>
      </c>
      <c r="N134" s="5" t="s">
        <v>19</v>
      </c>
      <c r="O134" s="5"/>
      <c r="P134" s="5"/>
      <c r="Q134" s="5"/>
      <c r="R134" s="5"/>
    </row>
    <row r="135" spans="1:34" s="7" customFormat="1" ht="56.25">
      <c r="A135" s="24">
        <v>133</v>
      </c>
      <c r="B135" s="34" t="s">
        <v>133</v>
      </c>
      <c r="C135" s="8" t="s">
        <v>596</v>
      </c>
      <c r="D135" s="87" t="s">
        <v>1203</v>
      </c>
      <c r="E135" s="5">
        <v>57.3</v>
      </c>
      <c r="F135" s="5">
        <v>1981</v>
      </c>
      <c r="G135" s="5">
        <v>33960.18</v>
      </c>
      <c r="H135" s="6">
        <v>14692.58</v>
      </c>
      <c r="I135" s="29">
        <v>503134.93</v>
      </c>
      <c r="J135" s="124" t="s">
        <v>63</v>
      </c>
      <c r="K135" s="129" t="s">
        <v>1632</v>
      </c>
      <c r="L135" s="126" t="s">
        <v>350</v>
      </c>
      <c r="M135" s="18" t="s">
        <v>1652</v>
      </c>
      <c r="N135" s="5" t="s">
        <v>19</v>
      </c>
      <c r="O135" s="5"/>
      <c r="P135" s="5"/>
      <c r="Q135" s="5"/>
      <c r="R135" s="5"/>
    </row>
    <row r="136" spans="1:34" s="7" customFormat="1" ht="56.25">
      <c r="A136" s="24">
        <v>134</v>
      </c>
      <c r="B136" s="34" t="s">
        <v>133</v>
      </c>
      <c r="C136" s="5" t="s">
        <v>604</v>
      </c>
      <c r="D136" s="88" t="s">
        <v>1213</v>
      </c>
      <c r="E136" s="5">
        <v>27.1</v>
      </c>
      <c r="F136" s="5">
        <v>1969</v>
      </c>
      <c r="G136" s="5">
        <v>43026.09</v>
      </c>
      <c r="H136" s="6">
        <v>17322.62</v>
      </c>
      <c r="I136" s="29">
        <v>814612.73</v>
      </c>
      <c r="J136" s="124" t="s">
        <v>63</v>
      </c>
      <c r="K136" s="129" t="s">
        <v>1633</v>
      </c>
      <c r="L136" s="126" t="s">
        <v>350</v>
      </c>
      <c r="M136" s="18" t="s">
        <v>1652</v>
      </c>
      <c r="N136" s="5" t="s">
        <v>19</v>
      </c>
      <c r="O136" s="5"/>
      <c r="P136" s="5"/>
      <c r="Q136" s="5"/>
      <c r="R136" s="5"/>
    </row>
    <row r="137" spans="1:34" s="4" customFormat="1" ht="80.25" customHeight="1">
      <c r="A137" s="24">
        <v>135</v>
      </c>
      <c r="B137" s="34" t="s">
        <v>133</v>
      </c>
      <c r="C137" s="5" t="s">
        <v>556</v>
      </c>
      <c r="D137" s="87" t="s">
        <v>1363</v>
      </c>
      <c r="E137" s="5">
        <v>51.4</v>
      </c>
      <c r="F137" s="5">
        <v>1971</v>
      </c>
      <c r="G137" s="5"/>
      <c r="H137" s="6"/>
      <c r="I137" s="21">
        <v>642777.05000000005</v>
      </c>
      <c r="J137" s="124" t="s">
        <v>63</v>
      </c>
      <c r="K137" s="128" t="s">
        <v>1634</v>
      </c>
      <c r="L137" s="126" t="s">
        <v>350</v>
      </c>
      <c r="M137" s="18" t="s">
        <v>1652</v>
      </c>
      <c r="N137" s="5" t="s">
        <v>19</v>
      </c>
      <c r="O137" s="5"/>
      <c r="P137" s="5"/>
      <c r="Q137" s="5"/>
      <c r="R137" s="5"/>
      <c r="S137" s="7"/>
      <c r="T137" s="7"/>
      <c r="U137" s="7"/>
      <c r="V137" s="7"/>
      <c r="W137" s="7"/>
      <c r="X137" s="7"/>
      <c r="Y137" s="7"/>
      <c r="Z137" s="7"/>
      <c r="AA137" s="7"/>
      <c r="AB137" s="7"/>
      <c r="AC137" s="7"/>
      <c r="AD137" s="7"/>
      <c r="AE137" s="7"/>
      <c r="AF137" s="7"/>
      <c r="AG137" s="7"/>
      <c r="AH137" s="7"/>
    </row>
    <row r="138" spans="1:34" s="4" customFormat="1" ht="81" customHeight="1">
      <c r="A138" s="24">
        <v>136</v>
      </c>
      <c r="B138" s="34" t="s">
        <v>133</v>
      </c>
      <c r="C138" s="8" t="s">
        <v>558</v>
      </c>
      <c r="D138" s="87" t="s">
        <v>1364</v>
      </c>
      <c r="E138" s="5">
        <v>41.7</v>
      </c>
      <c r="F138" s="5">
        <v>1971</v>
      </c>
      <c r="G138" s="5"/>
      <c r="H138" s="6"/>
      <c r="I138" s="20">
        <v>521474.76</v>
      </c>
      <c r="J138" s="124" t="s">
        <v>63</v>
      </c>
      <c r="K138" s="129" t="s">
        <v>1635</v>
      </c>
      <c r="L138" s="126" t="s">
        <v>350</v>
      </c>
      <c r="M138" s="18" t="s">
        <v>1652</v>
      </c>
      <c r="N138" s="5" t="s">
        <v>19</v>
      </c>
      <c r="O138" s="5"/>
      <c r="P138" s="5"/>
      <c r="Q138" s="5"/>
      <c r="R138" s="5"/>
      <c r="S138" s="7"/>
      <c r="T138" s="7"/>
      <c r="U138" s="7"/>
      <c r="V138" s="7"/>
      <c r="W138" s="7"/>
      <c r="X138" s="7"/>
      <c r="Y138" s="7"/>
      <c r="Z138" s="7"/>
      <c r="AA138" s="7"/>
      <c r="AB138" s="7"/>
      <c r="AC138" s="7"/>
      <c r="AD138" s="7"/>
      <c r="AE138" s="7"/>
      <c r="AF138" s="7"/>
      <c r="AG138" s="7"/>
      <c r="AH138" s="7"/>
    </row>
    <row r="139" spans="1:34" s="4" customFormat="1" ht="77.25" customHeight="1">
      <c r="A139" s="24">
        <v>137</v>
      </c>
      <c r="B139" s="34" t="s">
        <v>133</v>
      </c>
      <c r="C139" s="8" t="s">
        <v>561</v>
      </c>
      <c r="D139" s="87" t="s">
        <v>1214</v>
      </c>
      <c r="E139" s="5">
        <v>61.3</v>
      </c>
      <c r="F139" s="5">
        <v>1969</v>
      </c>
      <c r="G139" s="5"/>
      <c r="H139" s="6"/>
      <c r="I139" s="21">
        <v>718279.69</v>
      </c>
      <c r="J139" s="124" t="s">
        <v>63</v>
      </c>
      <c r="K139" s="129" t="s">
        <v>1636</v>
      </c>
      <c r="L139" s="126" t="s">
        <v>350</v>
      </c>
      <c r="M139" s="18" t="s">
        <v>1652</v>
      </c>
      <c r="N139" s="5" t="s">
        <v>19</v>
      </c>
      <c r="O139" s="5"/>
      <c r="P139" s="5"/>
      <c r="Q139" s="5"/>
      <c r="R139" s="5"/>
      <c r="S139" s="7"/>
      <c r="T139" s="7"/>
      <c r="U139" s="7"/>
      <c r="V139" s="7"/>
      <c r="W139" s="7"/>
      <c r="X139" s="7"/>
      <c r="Y139" s="7"/>
      <c r="Z139" s="7"/>
      <c r="AA139" s="7"/>
      <c r="AB139" s="7"/>
      <c r="AC139" s="7"/>
      <c r="AD139" s="7"/>
      <c r="AE139" s="7"/>
      <c r="AF139" s="7"/>
      <c r="AG139" s="7"/>
      <c r="AH139" s="7"/>
    </row>
    <row r="140" spans="1:34" s="4" customFormat="1" ht="79.5" customHeight="1">
      <c r="A140" s="24">
        <v>138</v>
      </c>
      <c r="B140" s="34" t="s">
        <v>133</v>
      </c>
      <c r="C140" s="5" t="s">
        <v>560</v>
      </c>
      <c r="D140" s="87" t="s">
        <v>1215</v>
      </c>
      <c r="E140" s="11">
        <v>51.7</v>
      </c>
      <c r="F140" s="11">
        <v>1969</v>
      </c>
      <c r="G140" s="5"/>
      <c r="H140" s="6"/>
      <c r="I140" s="21">
        <v>605792.17000000004</v>
      </c>
      <c r="J140" s="124" t="s">
        <v>63</v>
      </c>
      <c r="K140" s="129" t="s">
        <v>1637</v>
      </c>
      <c r="L140" s="126" t="s">
        <v>350</v>
      </c>
      <c r="M140" s="18" t="s">
        <v>1652</v>
      </c>
      <c r="N140" s="5" t="s">
        <v>19</v>
      </c>
      <c r="O140" s="5"/>
      <c r="P140" s="5"/>
      <c r="Q140" s="5"/>
      <c r="R140" s="5"/>
      <c r="S140" s="7"/>
      <c r="T140" s="7"/>
      <c r="U140" s="7"/>
      <c r="V140" s="7"/>
      <c r="W140" s="7"/>
      <c r="X140" s="7"/>
      <c r="Y140" s="7"/>
      <c r="Z140" s="7"/>
      <c r="AA140" s="7"/>
      <c r="AB140" s="7"/>
      <c r="AC140" s="7"/>
      <c r="AD140" s="7"/>
      <c r="AE140" s="7"/>
      <c r="AF140" s="7"/>
      <c r="AG140" s="7"/>
      <c r="AH140" s="7"/>
    </row>
    <row r="141" spans="1:34" s="66" customFormat="1" ht="56.25">
      <c r="A141" s="24">
        <v>139</v>
      </c>
      <c r="B141" s="65" t="s">
        <v>133</v>
      </c>
      <c r="C141" s="67" t="s">
        <v>1076</v>
      </c>
      <c r="D141" s="122" t="s">
        <v>490</v>
      </c>
      <c r="J141" s="125"/>
      <c r="K141" s="129" t="s">
        <v>1638</v>
      </c>
      <c r="L141" s="126" t="s">
        <v>350</v>
      </c>
      <c r="M141" s="18" t="s">
        <v>1652</v>
      </c>
    </row>
    <row r="142" spans="1:34" s="66" customFormat="1" ht="56.25">
      <c r="A142" s="24">
        <v>140</v>
      </c>
      <c r="B142" s="65" t="s">
        <v>133</v>
      </c>
      <c r="C142" s="67" t="s">
        <v>1077</v>
      </c>
      <c r="D142" s="122" t="s">
        <v>490</v>
      </c>
      <c r="J142" s="125"/>
      <c r="K142" s="129" t="s">
        <v>1639</v>
      </c>
      <c r="L142" s="126" t="s">
        <v>350</v>
      </c>
      <c r="M142" s="18" t="s">
        <v>1652</v>
      </c>
    </row>
    <row r="143" spans="1:34" s="7" customFormat="1" ht="57" thickBot="1">
      <c r="A143" s="24">
        <v>141</v>
      </c>
      <c r="B143" s="34" t="s">
        <v>133</v>
      </c>
      <c r="C143" s="5" t="s">
        <v>603</v>
      </c>
      <c r="D143" s="16" t="s">
        <v>490</v>
      </c>
      <c r="E143" s="5">
        <v>66.400000000000006</v>
      </c>
      <c r="F143" s="5">
        <v>1983</v>
      </c>
      <c r="G143" s="5">
        <v>88355.17</v>
      </c>
      <c r="H143" s="6">
        <v>23558.48</v>
      </c>
      <c r="I143" s="30">
        <v>662962.65</v>
      </c>
      <c r="J143" s="124" t="s">
        <v>63</v>
      </c>
      <c r="K143" s="129" t="s">
        <v>1640</v>
      </c>
      <c r="L143" s="126" t="s">
        <v>350</v>
      </c>
      <c r="M143" s="18" t="s">
        <v>1652</v>
      </c>
      <c r="N143" s="5" t="s">
        <v>19</v>
      </c>
      <c r="O143" s="5"/>
      <c r="P143" s="5"/>
      <c r="Q143" s="5"/>
      <c r="R143" s="5"/>
    </row>
    <row r="144" spans="1:34" s="82" customFormat="1" ht="79.5" customHeight="1" thickBot="1">
      <c r="A144" s="24">
        <v>142</v>
      </c>
      <c r="B144" s="8" t="s">
        <v>133</v>
      </c>
      <c r="C144" s="8" t="s">
        <v>1650</v>
      </c>
      <c r="D144" s="131" t="s">
        <v>1579</v>
      </c>
      <c r="F144" s="8">
        <v>1956</v>
      </c>
      <c r="G144" s="73">
        <f>126088.71</f>
        <v>126088.71</v>
      </c>
      <c r="H144" s="73">
        <f>126088.71</f>
        <v>126088.71</v>
      </c>
      <c r="I144" s="73"/>
      <c r="J144" s="73"/>
      <c r="K144" s="130" t="s">
        <v>1642</v>
      </c>
      <c r="L144" s="81" t="s">
        <v>350</v>
      </c>
      <c r="M144" s="18" t="s">
        <v>1652</v>
      </c>
      <c r="N144" s="8" t="s">
        <v>19</v>
      </c>
      <c r="O144" s="8" t="s">
        <v>103</v>
      </c>
      <c r="P144" s="8"/>
      <c r="Q144" s="8"/>
      <c r="R144" s="8"/>
    </row>
    <row r="145" spans="1:34" s="83" customFormat="1" ht="82.5" customHeight="1">
      <c r="A145" s="24">
        <v>143</v>
      </c>
      <c r="B145" s="8" t="s">
        <v>133</v>
      </c>
      <c r="C145" s="8" t="s">
        <v>1651</v>
      </c>
      <c r="D145" s="120" t="s">
        <v>1107</v>
      </c>
      <c r="E145" s="8">
        <v>69</v>
      </c>
      <c r="F145" s="8">
        <v>2014</v>
      </c>
      <c r="G145" s="9">
        <v>1712189.39</v>
      </c>
      <c r="H145" s="9">
        <v>4756.08</v>
      </c>
      <c r="I145" s="27"/>
      <c r="J145" s="8" t="s">
        <v>1109</v>
      </c>
      <c r="K145" s="18" t="s">
        <v>1643</v>
      </c>
      <c r="L145" s="8" t="s">
        <v>1108</v>
      </c>
      <c r="M145" s="18" t="s">
        <v>1652</v>
      </c>
      <c r="N145" s="8" t="s">
        <v>19</v>
      </c>
      <c r="O145" s="8" t="s">
        <v>103</v>
      </c>
      <c r="P145" s="8"/>
      <c r="Q145" s="8"/>
      <c r="R145" s="8"/>
      <c r="S145" s="82"/>
      <c r="T145" s="82"/>
      <c r="U145" s="82"/>
      <c r="V145" s="82"/>
      <c r="W145" s="82"/>
      <c r="X145" s="82"/>
      <c r="Y145" s="82"/>
      <c r="Z145" s="82"/>
      <c r="AA145" s="82"/>
      <c r="AB145" s="82"/>
      <c r="AC145" s="82"/>
      <c r="AD145" s="82"/>
      <c r="AE145" s="82"/>
      <c r="AF145" s="82"/>
      <c r="AG145" s="82"/>
      <c r="AH145" s="82"/>
    </row>
    <row r="146" spans="1:34" s="83" customFormat="1" ht="90.75" customHeight="1">
      <c r="A146" s="24">
        <v>144</v>
      </c>
      <c r="B146" s="8" t="s">
        <v>133</v>
      </c>
      <c r="C146" s="8" t="s">
        <v>1906</v>
      </c>
      <c r="D146" s="8" t="s">
        <v>702</v>
      </c>
      <c r="E146" s="8">
        <v>32.5</v>
      </c>
      <c r="F146" s="8"/>
      <c r="G146" s="132">
        <v>663214.05000000005</v>
      </c>
      <c r="H146" s="9">
        <v>3482.37</v>
      </c>
      <c r="I146" s="133">
        <v>396253</v>
      </c>
      <c r="J146" s="8" t="s">
        <v>701</v>
      </c>
      <c r="K146" s="18" t="s">
        <v>1653</v>
      </c>
      <c r="L146" s="134" t="s">
        <v>1508</v>
      </c>
      <c r="M146" s="18" t="s">
        <v>1652</v>
      </c>
      <c r="N146" s="8" t="s">
        <v>19</v>
      </c>
      <c r="O146" s="8" t="s">
        <v>103</v>
      </c>
      <c r="P146" s="81" t="s">
        <v>690</v>
      </c>
      <c r="Q146" s="8"/>
      <c r="R146" s="8"/>
      <c r="S146" s="82"/>
      <c r="T146" s="82"/>
      <c r="U146" s="82"/>
      <c r="V146" s="82"/>
      <c r="W146" s="82"/>
      <c r="X146" s="82"/>
      <c r="Y146" s="82"/>
      <c r="Z146" s="82"/>
      <c r="AA146" s="82"/>
      <c r="AB146" s="82"/>
      <c r="AC146" s="82"/>
      <c r="AD146" s="82"/>
      <c r="AE146" s="82"/>
      <c r="AF146" s="82"/>
      <c r="AG146" s="82"/>
      <c r="AH146" s="82"/>
    </row>
    <row r="147" spans="1:34" s="4" customFormat="1" ht="82.5" customHeight="1">
      <c r="A147" s="24">
        <v>145</v>
      </c>
      <c r="B147" s="28" t="s">
        <v>133</v>
      </c>
      <c r="C147" s="5" t="s">
        <v>184</v>
      </c>
      <c r="D147" s="21" t="s">
        <v>424</v>
      </c>
      <c r="E147" s="5">
        <v>54.6</v>
      </c>
      <c r="F147" s="5">
        <v>1954</v>
      </c>
      <c r="G147" s="5">
        <v>278724.23</v>
      </c>
      <c r="H147" s="5">
        <v>278724.23</v>
      </c>
      <c r="I147" s="21">
        <v>813714.17</v>
      </c>
      <c r="J147" s="5" t="s">
        <v>63</v>
      </c>
      <c r="K147" s="18" t="s">
        <v>1674</v>
      </c>
      <c r="L147" s="111" t="s">
        <v>1474</v>
      </c>
      <c r="M147" s="18" t="s">
        <v>1666</v>
      </c>
      <c r="N147" s="5" t="s">
        <v>19</v>
      </c>
      <c r="O147" s="5" t="s">
        <v>649</v>
      </c>
      <c r="P147" s="8" t="s">
        <v>1167</v>
      </c>
      <c r="Q147" s="5"/>
      <c r="R147" s="5"/>
      <c r="S147" s="7"/>
      <c r="T147" s="7"/>
      <c r="U147" s="7"/>
      <c r="V147" s="7"/>
      <c r="W147" s="7"/>
      <c r="X147" s="7"/>
      <c r="Y147" s="7"/>
      <c r="Z147" s="7"/>
      <c r="AA147" s="7"/>
      <c r="AB147" s="7"/>
      <c r="AC147" s="7"/>
      <c r="AD147" s="7"/>
      <c r="AE147" s="7"/>
      <c r="AF147" s="7"/>
      <c r="AG147" s="7"/>
      <c r="AH147" s="7"/>
    </row>
    <row r="148" spans="1:34" s="4" customFormat="1" ht="78.75" customHeight="1">
      <c r="A148" s="24">
        <v>146</v>
      </c>
      <c r="B148" s="28" t="s">
        <v>133</v>
      </c>
      <c r="C148" s="5" t="s">
        <v>185</v>
      </c>
      <c r="D148" s="21" t="s">
        <v>425</v>
      </c>
      <c r="E148" s="5">
        <v>69.099999999999994</v>
      </c>
      <c r="F148" s="5">
        <v>1954</v>
      </c>
      <c r="G148" s="5">
        <v>150447.74</v>
      </c>
      <c r="H148" s="5">
        <v>150447.74</v>
      </c>
      <c r="I148" s="20">
        <v>1022358.83</v>
      </c>
      <c r="J148" s="5" t="s">
        <v>63</v>
      </c>
      <c r="K148" s="18" t="s">
        <v>1674</v>
      </c>
      <c r="L148" s="111" t="s">
        <v>1475</v>
      </c>
      <c r="M148" s="18" t="s">
        <v>1667</v>
      </c>
      <c r="N148" s="5" t="s">
        <v>19</v>
      </c>
      <c r="O148" s="5" t="s">
        <v>650</v>
      </c>
      <c r="P148" s="8" t="s">
        <v>1168</v>
      </c>
      <c r="Q148" s="5"/>
      <c r="R148" s="5"/>
      <c r="S148" s="7"/>
      <c r="T148" s="7"/>
      <c r="U148" s="7"/>
      <c r="V148" s="7"/>
      <c r="W148" s="7"/>
      <c r="X148" s="7"/>
      <c r="Y148" s="7"/>
      <c r="Z148" s="7"/>
      <c r="AA148" s="7"/>
      <c r="AB148" s="7"/>
      <c r="AC148" s="7"/>
      <c r="AD148" s="7"/>
      <c r="AE148" s="7"/>
      <c r="AF148" s="7"/>
      <c r="AG148" s="7"/>
      <c r="AH148" s="7"/>
    </row>
    <row r="149" spans="1:34" s="4" customFormat="1" ht="82.5" customHeight="1">
      <c r="A149" s="24">
        <v>147</v>
      </c>
      <c r="B149" s="28" t="s">
        <v>133</v>
      </c>
      <c r="C149" s="5" t="s">
        <v>186</v>
      </c>
      <c r="D149" s="21" t="s">
        <v>426</v>
      </c>
      <c r="E149" s="5">
        <v>56.8</v>
      </c>
      <c r="F149" s="5">
        <v>1954</v>
      </c>
      <c r="G149" s="5">
        <v>467563.08</v>
      </c>
      <c r="H149" s="5">
        <v>467563.08</v>
      </c>
      <c r="I149" s="21">
        <v>779358.03</v>
      </c>
      <c r="J149" s="5" t="s">
        <v>63</v>
      </c>
      <c r="K149" s="18" t="s">
        <v>1674</v>
      </c>
      <c r="L149" s="111" t="s">
        <v>1472</v>
      </c>
      <c r="M149" s="18" t="s">
        <v>1667</v>
      </c>
      <c r="N149" s="5" t="s">
        <v>19</v>
      </c>
      <c r="O149" s="5" t="s">
        <v>651</v>
      </c>
      <c r="P149" s="5" t="s">
        <v>692</v>
      </c>
      <c r="Q149" s="5"/>
      <c r="R149" s="5"/>
      <c r="S149" s="7"/>
      <c r="T149" s="7"/>
      <c r="U149" s="7"/>
      <c r="V149" s="7"/>
      <c r="W149" s="7"/>
      <c r="X149" s="7"/>
      <c r="Y149" s="7"/>
      <c r="Z149" s="7"/>
      <c r="AA149" s="7"/>
      <c r="AB149" s="7"/>
      <c r="AC149" s="7"/>
      <c r="AD149" s="7"/>
      <c r="AE149" s="7"/>
      <c r="AF149" s="7"/>
      <c r="AG149" s="7"/>
      <c r="AH149" s="7"/>
    </row>
    <row r="150" spans="1:34" s="4" customFormat="1" ht="76.5">
      <c r="A150" s="24">
        <v>148</v>
      </c>
      <c r="B150" s="34" t="s">
        <v>133</v>
      </c>
      <c r="C150" s="5" t="s">
        <v>300</v>
      </c>
      <c r="D150" s="87" t="s">
        <v>1606</v>
      </c>
      <c r="E150" s="11">
        <v>28</v>
      </c>
      <c r="F150" s="11">
        <v>1953</v>
      </c>
      <c r="G150" s="5">
        <v>27200.65</v>
      </c>
      <c r="H150" s="6">
        <v>17395.560000000001</v>
      </c>
      <c r="I150" s="21">
        <v>358398.38</v>
      </c>
      <c r="J150" s="5" t="s">
        <v>63</v>
      </c>
      <c r="K150" s="18" t="s">
        <v>1674</v>
      </c>
      <c r="L150" s="14" t="s">
        <v>350</v>
      </c>
      <c r="M150" s="18" t="s">
        <v>1668</v>
      </c>
      <c r="N150" s="5" t="s">
        <v>19</v>
      </c>
      <c r="O150" s="40" t="s">
        <v>103</v>
      </c>
      <c r="P150" s="18" t="s">
        <v>661</v>
      </c>
      <c r="Q150" s="5"/>
      <c r="R150" s="5"/>
      <c r="S150" s="7"/>
      <c r="T150" s="7"/>
      <c r="U150" s="7"/>
      <c r="V150" s="7"/>
      <c r="W150" s="7"/>
      <c r="X150" s="7"/>
      <c r="Y150" s="7"/>
      <c r="Z150" s="7"/>
      <c r="AA150" s="7"/>
      <c r="AB150" s="7"/>
      <c r="AC150" s="7"/>
      <c r="AD150" s="7"/>
      <c r="AE150" s="7"/>
      <c r="AF150" s="7"/>
      <c r="AG150" s="7"/>
      <c r="AH150" s="7"/>
    </row>
    <row r="151" spans="1:34" s="4" customFormat="1" ht="76.5">
      <c r="A151" s="24">
        <v>149</v>
      </c>
      <c r="B151" s="34" t="s">
        <v>133</v>
      </c>
      <c r="C151" s="5" t="s">
        <v>301</v>
      </c>
      <c r="D151" s="87" t="s">
        <v>1607</v>
      </c>
      <c r="E151" s="11">
        <v>29</v>
      </c>
      <c r="F151" s="11">
        <v>1953</v>
      </c>
      <c r="G151" s="5">
        <v>28173.09</v>
      </c>
      <c r="H151" s="6">
        <v>18016.55</v>
      </c>
      <c r="I151" s="21">
        <v>351258.97</v>
      </c>
      <c r="J151" s="5" t="s">
        <v>63</v>
      </c>
      <c r="K151" s="18" t="s">
        <v>1674</v>
      </c>
      <c r="L151" s="14" t="s">
        <v>350</v>
      </c>
      <c r="M151" s="18" t="s">
        <v>1668</v>
      </c>
      <c r="N151" s="5" t="s">
        <v>19</v>
      </c>
      <c r="O151" s="40" t="s">
        <v>103</v>
      </c>
      <c r="P151" s="18" t="s">
        <v>661</v>
      </c>
      <c r="Q151" s="5"/>
      <c r="R151" s="5"/>
      <c r="S151" s="7"/>
      <c r="T151" s="7"/>
      <c r="U151" s="7"/>
      <c r="V151" s="7"/>
      <c r="W151" s="7"/>
      <c r="X151" s="7"/>
      <c r="Y151" s="7"/>
      <c r="Z151" s="7"/>
      <c r="AA151" s="7"/>
      <c r="AB151" s="7"/>
      <c r="AC151" s="7"/>
      <c r="AD151" s="7"/>
      <c r="AE151" s="7"/>
      <c r="AF151" s="7"/>
      <c r="AG151" s="7"/>
      <c r="AH151" s="7"/>
    </row>
    <row r="152" spans="1:34" s="4" customFormat="1" ht="76.5">
      <c r="A152" s="24">
        <v>150</v>
      </c>
      <c r="B152" s="34" t="s">
        <v>133</v>
      </c>
      <c r="C152" s="5" t="s">
        <v>302</v>
      </c>
      <c r="D152" s="87" t="s">
        <v>1608</v>
      </c>
      <c r="E152" s="5">
        <v>31.1</v>
      </c>
      <c r="F152" s="5">
        <v>1953</v>
      </c>
      <c r="G152" s="5">
        <v>30212.15</v>
      </c>
      <c r="H152" s="6">
        <v>19321.46</v>
      </c>
      <c r="I152" s="21">
        <v>514037.52</v>
      </c>
      <c r="J152" s="5" t="s">
        <v>63</v>
      </c>
      <c r="K152" s="18" t="s">
        <v>1674</v>
      </c>
      <c r="L152" s="14" t="s">
        <v>350</v>
      </c>
      <c r="M152" s="18" t="s">
        <v>1668</v>
      </c>
      <c r="N152" s="5" t="s">
        <v>19</v>
      </c>
      <c r="O152" s="40" t="s">
        <v>103</v>
      </c>
      <c r="P152" s="5"/>
      <c r="Q152" s="5"/>
      <c r="R152" s="5"/>
      <c r="S152" s="7"/>
      <c r="T152" s="7"/>
      <c r="U152" s="7"/>
      <c r="V152" s="7"/>
      <c r="W152" s="7"/>
      <c r="X152" s="7"/>
      <c r="Y152" s="7"/>
      <c r="Z152" s="7"/>
      <c r="AA152" s="7"/>
      <c r="AB152" s="7"/>
      <c r="AC152" s="7"/>
      <c r="AD152" s="7"/>
      <c r="AE152" s="7"/>
      <c r="AF152" s="7"/>
      <c r="AG152" s="7"/>
      <c r="AH152" s="7"/>
    </row>
    <row r="153" spans="1:34" s="4" customFormat="1" ht="76.5">
      <c r="A153" s="24">
        <v>151</v>
      </c>
      <c r="B153" s="34" t="s">
        <v>133</v>
      </c>
      <c r="C153" s="5" t="s">
        <v>303</v>
      </c>
      <c r="D153" s="87" t="s">
        <v>1609</v>
      </c>
      <c r="E153" s="11">
        <v>28</v>
      </c>
      <c r="F153" s="11">
        <v>1953</v>
      </c>
      <c r="G153" s="5">
        <v>27200.639999999999</v>
      </c>
      <c r="H153" s="6">
        <v>17395.55</v>
      </c>
      <c r="I153" s="21">
        <v>358398.38</v>
      </c>
      <c r="J153" s="5" t="s">
        <v>63</v>
      </c>
      <c r="K153" s="18" t="s">
        <v>1674</v>
      </c>
      <c r="L153" s="14" t="s">
        <v>350</v>
      </c>
      <c r="M153" s="18" t="s">
        <v>1668</v>
      </c>
      <c r="N153" s="5" t="s">
        <v>19</v>
      </c>
      <c r="O153" s="40" t="s">
        <v>103</v>
      </c>
      <c r="P153" s="18" t="s">
        <v>661</v>
      </c>
      <c r="Q153" s="5"/>
      <c r="R153" s="5"/>
      <c r="S153" s="7"/>
      <c r="T153" s="7"/>
      <c r="U153" s="7"/>
      <c r="V153" s="7"/>
      <c r="W153" s="7"/>
      <c r="X153" s="7"/>
      <c r="Y153" s="7"/>
      <c r="Z153" s="7"/>
      <c r="AA153" s="7"/>
      <c r="AB153" s="7"/>
      <c r="AC153" s="7"/>
      <c r="AD153" s="7"/>
      <c r="AE153" s="7"/>
      <c r="AF153" s="7"/>
      <c r="AG153" s="7"/>
      <c r="AH153" s="7"/>
    </row>
    <row r="154" spans="1:34" s="4" customFormat="1" ht="76.5">
      <c r="A154" s="24">
        <v>152</v>
      </c>
      <c r="B154" s="34" t="s">
        <v>133</v>
      </c>
      <c r="C154" s="5" t="s">
        <v>304</v>
      </c>
      <c r="D154" s="87" t="s">
        <v>1610</v>
      </c>
      <c r="E154" s="5">
        <v>31.3</v>
      </c>
      <c r="F154" s="5">
        <v>1953</v>
      </c>
      <c r="G154" s="5">
        <v>30406.44</v>
      </c>
      <c r="H154" s="6">
        <v>19445.55</v>
      </c>
      <c r="I154" s="21">
        <v>356970.5</v>
      </c>
      <c r="J154" s="5" t="s">
        <v>63</v>
      </c>
      <c r="K154" s="18" t="s">
        <v>1674</v>
      </c>
      <c r="L154" s="14" t="s">
        <v>350</v>
      </c>
      <c r="M154" s="18" t="s">
        <v>1668</v>
      </c>
      <c r="N154" s="5" t="s">
        <v>19</v>
      </c>
      <c r="O154" s="5" t="s">
        <v>103</v>
      </c>
      <c r="P154" s="5"/>
      <c r="Q154" s="5"/>
      <c r="R154" s="5"/>
      <c r="S154" s="7"/>
      <c r="T154" s="7"/>
      <c r="U154" s="7"/>
      <c r="V154" s="7"/>
      <c r="W154" s="7"/>
      <c r="X154" s="7"/>
      <c r="Y154" s="7"/>
      <c r="Z154" s="7"/>
      <c r="AA154" s="7"/>
      <c r="AB154" s="7"/>
      <c r="AC154" s="7"/>
      <c r="AD154" s="7"/>
      <c r="AE154" s="7"/>
      <c r="AF154" s="7"/>
      <c r="AG154" s="7"/>
      <c r="AH154" s="7"/>
    </row>
    <row r="155" spans="1:34" s="4" customFormat="1" ht="68.25" customHeight="1">
      <c r="A155" s="24">
        <v>153</v>
      </c>
      <c r="B155" s="34" t="s">
        <v>133</v>
      </c>
      <c r="C155" s="8" t="s">
        <v>618</v>
      </c>
      <c r="D155" s="16" t="s">
        <v>490</v>
      </c>
      <c r="E155" s="5">
        <v>97.6</v>
      </c>
      <c r="F155" s="5">
        <v>1953</v>
      </c>
      <c r="G155" s="5"/>
      <c r="H155" s="6"/>
      <c r="I155" s="21"/>
      <c r="J155" s="5" t="s">
        <v>63</v>
      </c>
      <c r="K155" s="18" t="s">
        <v>1674</v>
      </c>
      <c r="L155" s="14" t="s">
        <v>350</v>
      </c>
      <c r="M155" s="18" t="s">
        <v>1668</v>
      </c>
      <c r="N155" s="5" t="s">
        <v>19</v>
      </c>
      <c r="O155" s="5"/>
      <c r="P155" s="5"/>
      <c r="Q155" s="5"/>
      <c r="R155" s="5"/>
      <c r="S155" s="7"/>
      <c r="T155" s="7"/>
      <c r="U155" s="7"/>
      <c r="V155" s="7"/>
      <c r="W155" s="7"/>
      <c r="X155" s="7"/>
      <c r="Y155" s="7"/>
      <c r="Z155" s="7"/>
      <c r="AA155" s="7"/>
      <c r="AB155" s="7"/>
      <c r="AC155" s="7"/>
      <c r="AD155" s="7"/>
      <c r="AE155" s="7"/>
      <c r="AF155" s="7"/>
      <c r="AG155" s="7"/>
      <c r="AH155" s="7"/>
    </row>
    <row r="156" spans="1:34" s="4" customFormat="1" ht="81" customHeight="1">
      <c r="A156" s="24">
        <v>154</v>
      </c>
      <c r="B156" s="34" t="s">
        <v>133</v>
      </c>
      <c r="C156" s="8" t="s">
        <v>617</v>
      </c>
      <c r="D156" s="16" t="s">
        <v>490</v>
      </c>
      <c r="E156" s="5">
        <v>97.6</v>
      </c>
      <c r="F156" s="5">
        <v>1953</v>
      </c>
      <c r="G156" s="5"/>
      <c r="H156" s="6"/>
      <c r="I156" s="21"/>
      <c r="J156" s="5" t="s">
        <v>63</v>
      </c>
      <c r="K156" s="18" t="s">
        <v>1674</v>
      </c>
      <c r="L156" s="14" t="s">
        <v>350</v>
      </c>
      <c r="M156" s="18" t="s">
        <v>1668</v>
      </c>
      <c r="N156" s="5" t="s">
        <v>19</v>
      </c>
      <c r="O156" s="5"/>
      <c r="P156" s="5"/>
      <c r="Q156" s="5"/>
      <c r="R156" s="5"/>
      <c r="S156" s="7"/>
      <c r="T156" s="7"/>
      <c r="U156" s="7"/>
      <c r="V156" s="7"/>
      <c r="W156" s="7"/>
      <c r="X156" s="7"/>
      <c r="Y156" s="7"/>
      <c r="Z156" s="7"/>
      <c r="AA156" s="7"/>
      <c r="AB156" s="7"/>
      <c r="AC156" s="7"/>
      <c r="AD156" s="7"/>
      <c r="AE156" s="7"/>
      <c r="AF156" s="7"/>
      <c r="AG156" s="7"/>
      <c r="AH156" s="7"/>
    </row>
    <row r="157" spans="1:34" s="4" customFormat="1" ht="76.5">
      <c r="A157" s="24">
        <v>155</v>
      </c>
      <c r="B157" s="34" t="s">
        <v>133</v>
      </c>
      <c r="C157" s="5" t="s">
        <v>294</v>
      </c>
      <c r="D157" s="87" t="s">
        <v>1602</v>
      </c>
      <c r="E157" s="11">
        <v>30</v>
      </c>
      <c r="F157" s="11" t="s">
        <v>831</v>
      </c>
      <c r="G157" s="5">
        <v>28558.33</v>
      </c>
      <c r="H157" s="5">
        <v>28558.33</v>
      </c>
      <c r="I157" s="21">
        <v>358932.82</v>
      </c>
      <c r="J157" s="5" t="s">
        <v>63</v>
      </c>
      <c r="K157" s="18" t="s">
        <v>1674</v>
      </c>
      <c r="L157" s="14" t="s">
        <v>350</v>
      </c>
      <c r="M157" s="18" t="s">
        <v>1669</v>
      </c>
      <c r="N157" s="5" t="s">
        <v>19</v>
      </c>
      <c r="O157" s="40" t="s">
        <v>103</v>
      </c>
      <c r="P157" s="18" t="s">
        <v>661</v>
      </c>
      <c r="Q157" s="5"/>
      <c r="R157" s="5"/>
      <c r="S157" s="7"/>
      <c r="T157" s="7"/>
      <c r="U157" s="7"/>
      <c r="V157" s="7"/>
      <c r="W157" s="7"/>
      <c r="X157" s="7"/>
      <c r="Y157" s="7"/>
      <c r="Z157" s="7"/>
      <c r="AA157" s="7"/>
      <c r="AB157" s="7"/>
      <c r="AC157" s="7"/>
      <c r="AD157" s="7"/>
      <c r="AE157" s="7"/>
      <c r="AF157" s="7"/>
      <c r="AG157" s="7"/>
      <c r="AH157" s="7"/>
    </row>
    <row r="158" spans="1:34" s="4" customFormat="1" ht="76.5">
      <c r="A158" s="24">
        <v>156</v>
      </c>
      <c r="B158" s="34" t="s">
        <v>133</v>
      </c>
      <c r="C158" s="5" t="s">
        <v>295</v>
      </c>
      <c r="D158" s="87" t="s">
        <v>1603</v>
      </c>
      <c r="E158" s="5">
        <v>41.7</v>
      </c>
      <c r="F158" s="5">
        <v>1953</v>
      </c>
      <c r="G158" s="5">
        <v>39664.35</v>
      </c>
      <c r="H158" s="5">
        <v>39664.35</v>
      </c>
      <c r="I158" s="21">
        <v>450780.94</v>
      </c>
      <c r="J158" s="5" t="s">
        <v>63</v>
      </c>
      <c r="K158" s="18" t="s">
        <v>1674</v>
      </c>
      <c r="L158" s="14" t="s">
        <v>350</v>
      </c>
      <c r="M158" s="18" t="s">
        <v>1669</v>
      </c>
      <c r="N158" s="5" t="s">
        <v>19</v>
      </c>
      <c r="O158" s="40" t="s">
        <v>103</v>
      </c>
      <c r="P158" s="18" t="s">
        <v>661</v>
      </c>
      <c r="Q158" s="5"/>
      <c r="R158" s="5"/>
      <c r="S158" s="7"/>
      <c r="T158" s="7"/>
      <c r="U158" s="7"/>
      <c r="V158" s="7"/>
      <c r="W158" s="7"/>
      <c r="X158" s="7"/>
      <c r="Y158" s="7"/>
      <c r="Z158" s="7"/>
      <c r="AA158" s="7"/>
      <c r="AB158" s="7"/>
      <c r="AC158" s="7"/>
      <c r="AD158" s="7"/>
      <c r="AE158" s="7"/>
      <c r="AF158" s="7"/>
      <c r="AG158" s="7"/>
      <c r="AH158" s="7"/>
    </row>
    <row r="159" spans="1:34" s="4" customFormat="1" ht="76.5">
      <c r="A159" s="24">
        <v>157</v>
      </c>
      <c r="B159" s="34" t="s">
        <v>133</v>
      </c>
      <c r="C159" s="5" t="s">
        <v>296</v>
      </c>
      <c r="D159" s="87" t="s">
        <v>1604</v>
      </c>
      <c r="E159" s="5">
        <v>35.1</v>
      </c>
      <c r="F159" s="5">
        <v>1953</v>
      </c>
      <c r="G159" s="5">
        <v>33431.379999999997</v>
      </c>
      <c r="H159" s="5">
        <v>33431.379999999997</v>
      </c>
      <c r="I159" s="21">
        <v>360141.34</v>
      </c>
      <c r="J159" s="5" t="s">
        <v>63</v>
      </c>
      <c r="K159" s="18" t="s">
        <v>1674</v>
      </c>
      <c r="L159" s="14" t="s">
        <v>350</v>
      </c>
      <c r="M159" s="18" t="s">
        <v>1669</v>
      </c>
      <c r="N159" s="5" t="s">
        <v>19</v>
      </c>
      <c r="O159" s="40" t="s">
        <v>103</v>
      </c>
      <c r="P159" s="18" t="s">
        <v>661</v>
      </c>
      <c r="Q159" s="5"/>
      <c r="R159" s="5"/>
      <c r="S159" s="7"/>
      <c r="T159" s="7"/>
      <c r="U159" s="7"/>
      <c r="V159" s="7"/>
      <c r="W159" s="7"/>
      <c r="X159" s="7"/>
      <c r="Y159" s="7"/>
      <c r="Z159" s="7"/>
      <c r="AA159" s="7"/>
      <c r="AB159" s="7"/>
      <c r="AC159" s="7"/>
      <c r="AD159" s="7"/>
      <c r="AE159" s="7"/>
      <c r="AF159" s="7"/>
      <c r="AG159" s="7"/>
      <c r="AH159" s="7"/>
    </row>
    <row r="160" spans="1:34" s="4" customFormat="1" ht="76.5">
      <c r="A160" s="24">
        <v>158</v>
      </c>
      <c r="B160" s="34" t="s">
        <v>133</v>
      </c>
      <c r="C160" s="5" t="s">
        <v>297</v>
      </c>
      <c r="D160" s="87" t="s">
        <v>1605</v>
      </c>
      <c r="E160" s="5">
        <v>37.5</v>
      </c>
      <c r="F160" s="5">
        <v>1953</v>
      </c>
      <c r="G160" s="5">
        <v>35697.919999999998</v>
      </c>
      <c r="H160" s="5">
        <v>35697.919999999998</v>
      </c>
      <c r="I160" s="21">
        <v>800045.54</v>
      </c>
      <c r="J160" s="5" t="s">
        <v>63</v>
      </c>
      <c r="K160" s="18" t="s">
        <v>1674</v>
      </c>
      <c r="L160" s="14" t="s">
        <v>350</v>
      </c>
      <c r="M160" s="18" t="s">
        <v>1669</v>
      </c>
      <c r="N160" s="5" t="s">
        <v>19</v>
      </c>
      <c r="O160" s="40" t="s">
        <v>103</v>
      </c>
      <c r="P160" s="18" t="s">
        <v>661</v>
      </c>
      <c r="Q160" s="5"/>
      <c r="R160" s="5"/>
      <c r="S160" s="7"/>
      <c r="T160" s="7"/>
      <c r="U160" s="7"/>
      <c r="V160" s="7"/>
      <c r="W160" s="7"/>
      <c r="X160" s="7"/>
      <c r="Y160" s="7"/>
      <c r="Z160" s="7"/>
      <c r="AA160" s="7"/>
      <c r="AB160" s="7"/>
      <c r="AC160" s="7"/>
      <c r="AD160" s="7"/>
      <c r="AE160" s="7"/>
      <c r="AF160" s="7"/>
      <c r="AG160" s="7"/>
      <c r="AH160" s="7"/>
    </row>
    <row r="161" spans="1:34" s="4" customFormat="1" ht="76.5">
      <c r="A161" s="24">
        <v>159</v>
      </c>
      <c r="B161" s="34" t="s">
        <v>133</v>
      </c>
      <c r="C161" s="5" t="s">
        <v>298</v>
      </c>
      <c r="D161" s="16" t="s">
        <v>490</v>
      </c>
      <c r="E161" s="5">
        <v>41.3</v>
      </c>
      <c r="F161" s="5">
        <v>1953</v>
      </c>
      <c r="G161" s="5">
        <v>39324.379999999997</v>
      </c>
      <c r="H161" s="5">
        <v>39324.379999999997</v>
      </c>
      <c r="I161" s="5"/>
      <c r="J161" s="5" t="s">
        <v>63</v>
      </c>
      <c r="K161" s="18" t="s">
        <v>1674</v>
      </c>
      <c r="L161" s="14" t="s">
        <v>350</v>
      </c>
      <c r="M161" s="18" t="s">
        <v>1669</v>
      </c>
      <c r="N161" s="5" t="s">
        <v>19</v>
      </c>
      <c r="O161" s="5" t="s">
        <v>103</v>
      </c>
      <c r="P161" s="5"/>
      <c r="Q161" s="5"/>
      <c r="R161" s="5"/>
      <c r="S161" s="7"/>
      <c r="T161" s="7"/>
      <c r="U161" s="7"/>
      <c r="V161" s="7"/>
      <c r="W161" s="7"/>
      <c r="X161" s="7"/>
      <c r="Y161" s="7"/>
      <c r="Z161" s="7"/>
      <c r="AA161" s="7"/>
      <c r="AB161" s="7"/>
      <c r="AC161" s="7"/>
      <c r="AD161" s="7"/>
      <c r="AE161" s="7"/>
      <c r="AF161" s="7"/>
      <c r="AG161" s="7"/>
      <c r="AH161" s="7"/>
    </row>
    <row r="162" spans="1:34" s="4" customFormat="1" ht="76.5">
      <c r="A162" s="24">
        <v>160</v>
      </c>
      <c r="B162" s="34" t="s">
        <v>133</v>
      </c>
      <c r="C162" s="5" t="s">
        <v>219</v>
      </c>
      <c r="D162" s="100" t="s">
        <v>1583</v>
      </c>
      <c r="E162" s="5">
        <v>44.8</v>
      </c>
      <c r="F162" s="5">
        <v>1930</v>
      </c>
      <c r="G162" s="5">
        <v>35612.230000000003</v>
      </c>
      <c r="H162" s="5">
        <v>35612.230000000003</v>
      </c>
      <c r="I162" s="20">
        <v>632166.56999999995</v>
      </c>
      <c r="J162" s="5" t="s">
        <v>63</v>
      </c>
      <c r="K162" s="18" t="s">
        <v>1674</v>
      </c>
      <c r="L162" s="14" t="s">
        <v>350</v>
      </c>
      <c r="M162" s="18" t="s">
        <v>1670</v>
      </c>
      <c r="N162" s="5" t="s">
        <v>19</v>
      </c>
      <c r="O162" s="5" t="s">
        <v>103</v>
      </c>
      <c r="P162" s="5"/>
      <c r="Q162" s="5"/>
      <c r="R162" s="5"/>
      <c r="S162" s="7"/>
      <c r="T162" s="7"/>
      <c r="U162" s="7"/>
      <c r="V162" s="7"/>
      <c r="W162" s="7"/>
      <c r="X162" s="7"/>
      <c r="Y162" s="7"/>
      <c r="Z162" s="7"/>
      <c r="AA162" s="7"/>
      <c r="AB162" s="7"/>
      <c r="AC162" s="7"/>
      <c r="AD162" s="7"/>
      <c r="AE162" s="7"/>
      <c r="AF162" s="7"/>
      <c r="AG162" s="7"/>
      <c r="AH162" s="7"/>
    </row>
    <row r="163" spans="1:34" s="4" customFormat="1" ht="76.5">
      <c r="A163" s="24">
        <v>161</v>
      </c>
      <c r="B163" s="34" t="s">
        <v>133</v>
      </c>
      <c r="C163" s="5" t="s">
        <v>220</v>
      </c>
      <c r="D163" s="87" t="s">
        <v>1584</v>
      </c>
      <c r="E163" s="5">
        <v>44.4</v>
      </c>
      <c r="F163" s="5">
        <v>1930</v>
      </c>
      <c r="G163" s="5">
        <v>35301.89</v>
      </c>
      <c r="H163" s="5">
        <v>35301.89</v>
      </c>
      <c r="I163" s="21">
        <v>676071.71</v>
      </c>
      <c r="J163" s="5" t="s">
        <v>63</v>
      </c>
      <c r="K163" s="18" t="s">
        <v>1674</v>
      </c>
      <c r="L163" s="14" t="s">
        <v>350</v>
      </c>
      <c r="M163" s="18" t="s">
        <v>1670</v>
      </c>
      <c r="N163" s="5" t="s">
        <v>19</v>
      </c>
      <c r="O163" s="40" t="s">
        <v>103</v>
      </c>
      <c r="P163" s="18" t="s">
        <v>661</v>
      </c>
      <c r="Q163" s="5"/>
      <c r="R163" s="5"/>
      <c r="S163" s="7"/>
      <c r="T163" s="7"/>
      <c r="U163" s="7"/>
      <c r="V163" s="7"/>
      <c r="W163" s="7"/>
      <c r="X163" s="7"/>
      <c r="Y163" s="7"/>
      <c r="Z163" s="7"/>
      <c r="AA163" s="7"/>
      <c r="AB163" s="7"/>
      <c r="AC163" s="7"/>
      <c r="AD163" s="7"/>
      <c r="AE163" s="7"/>
      <c r="AF163" s="7"/>
      <c r="AG163" s="7"/>
      <c r="AH163" s="7"/>
    </row>
    <row r="164" spans="1:34" s="4" customFormat="1" ht="76.5">
      <c r="A164" s="24">
        <v>162</v>
      </c>
      <c r="B164" s="34" t="s">
        <v>133</v>
      </c>
      <c r="C164" s="5" t="s">
        <v>221</v>
      </c>
      <c r="D164" s="87" t="s">
        <v>1585</v>
      </c>
      <c r="E164" s="5">
        <v>40.700000000000003</v>
      </c>
      <c r="F164" s="5">
        <v>1930</v>
      </c>
      <c r="G164" s="5">
        <v>32431.18</v>
      </c>
      <c r="H164" s="5">
        <v>32431.18</v>
      </c>
      <c r="I164" s="20">
        <v>632166.56999999995</v>
      </c>
      <c r="J164" s="5" t="s">
        <v>63</v>
      </c>
      <c r="K164" s="18" t="s">
        <v>1674</v>
      </c>
      <c r="L164" s="14" t="s">
        <v>350</v>
      </c>
      <c r="M164" s="18" t="s">
        <v>1670</v>
      </c>
      <c r="N164" s="5" t="s">
        <v>19</v>
      </c>
      <c r="O164" s="40" t="s">
        <v>103</v>
      </c>
      <c r="P164" s="18" t="s">
        <v>661</v>
      </c>
      <c r="Q164" s="5"/>
      <c r="R164" s="5"/>
      <c r="S164" s="7"/>
      <c r="T164" s="7"/>
      <c r="U164" s="7"/>
      <c r="V164" s="7"/>
      <c r="W164" s="7"/>
      <c r="X164" s="7"/>
      <c r="Y164" s="7"/>
      <c r="Z164" s="7"/>
      <c r="AA164" s="7"/>
      <c r="AB164" s="7"/>
      <c r="AC164" s="7"/>
      <c r="AD164" s="7"/>
      <c r="AE164" s="7"/>
      <c r="AF164" s="7"/>
      <c r="AG164" s="7"/>
      <c r="AH164" s="7"/>
    </row>
    <row r="165" spans="1:34" s="4" customFormat="1" ht="76.5">
      <c r="A165" s="24">
        <v>163</v>
      </c>
      <c r="B165" s="34" t="s">
        <v>133</v>
      </c>
      <c r="C165" s="5" t="s">
        <v>222</v>
      </c>
      <c r="D165" s="100" t="s">
        <v>1586</v>
      </c>
      <c r="E165" s="5">
        <v>42.9</v>
      </c>
      <c r="F165" s="5">
        <v>1930</v>
      </c>
      <c r="G165" s="5">
        <v>34138.080000000002</v>
      </c>
      <c r="H165" s="5">
        <v>34138.080000000002</v>
      </c>
      <c r="I165" s="21">
        <v>632166.56999999995</v>
      </c>
      <c r="J165" s="5" t="s">
        <v>63</v>
      </c>
      <c r="K165" s="18" t="s">
        <v>1674</v>
      </c>
      <c r="L165" s="14" t="s">
        <v>350</v>
      </c>
      <c r="M165" s="18" t="s">
        <v>1670</v>
      </c>
      <c r="N165" s="5" t="s">
        <v>19</v>
      </c>
      <c r="O165" s="5" t="s">
        <v>103</v>
      </c>
      <c r="P165" s="5"/>
      <c r="Q165" s="5"/>
      <c r="R165" s="5"/>
      <c r="S165" s="7"/>
      <c r="T165" s="7"/>
      <c r="U165" s="7"/>
      <c r="V165" s="7"/>
      <c r="W165" s="7"/>
      <c r="X165" s="7"/>
      <c r="Y165" s="7"/>
      <c r="Z165" s="7"/>
      <c r="AA165" s="7"/>
      <c r="AB165" s="7"/>
      <c r="AC165" s="7"/>
      <c r="AD165" s="7"/>
      <c r="AE165" s="7"/>
      <c r="AF165" s="7"/>
      <c r="AG165" s="7"/>
      <c r="AH165" s="7"/>
    </row>
    <row r="166" spans="1:34" s="4" customFormat="1" ht="76.5">
      <c r="A166" s="24">
        <v>164</v>
      </c>
      <c r="B166" s="34" t="s">
        <v>205</v>
      </c>
      <c r="C166" s="5" t="s">
        <v>225</v>
      </c>
      <c r="D166" s="87" t="s">
        <v>1588</v>
      </c>
      <c r="E166" s="5">
        <v>49.4</v>
      </c>
      <c r="F166" s="5">
        <v>1966</v>
      </c>
      <c r="G166" s="5">
        <v>22605.67</v>
      </c>
      <c r="H166" s="5">
        <v>14646.49</v>
      </c>
      <c r="I166" s="21">
        <v>542617.21</v>
      </c>
      <c r="J166" s="5" t="s">
        <v>63</v>
      </c>
      <c r="K166" s="18" t="s">
        <v>1674</v>
      </c>
      <c r="L166" s="14" t="s">
        <v>350</v>
      </c>
      <c r="M166" s="18" t="s">
        <v>1671</v>
      </c>
      <c r="N166" s="5" t="s">
        <v>19</v>
      </c>
      <c r="O166" s="5" t="s">
        <v>103</v>
      </c>
      <c r="P166" s="5"/>
      <c r="Q166" s="5"/>
      <c r="R166" s="5"/>
      <c r="S166" s="7"/>
      <c r="T166" s="7"/>
      <c r="U166" s="7"/>
      <c r="V166" s="7"/>
      <c r="W166" s="7"/>
      <c r="X166" s="7"/>
      <c r="Y166" s="7"/>
      <c r="Z166" s="7"/>
      <c r="AA166" s="7"/>
      <c r="AB166" s="7"/>
      <c r="AC166" s="7"/>
      <c r="AD166" s="7"/>
      <c r="AE166" s="7"/>
      <c r="AF166" s="7"/>
      <c r="AG166" s="7"/>
      <c r="AH166" s="7"/>
    </row>
    <row r="167" spans="1:34" s="4" customFormat="1" ht="76.5">
      <c r="A167" s="24">
        <v>165</v>
      </c>
      <c r="B167" s="34" t="s">
        <v>205</v>
      </c>
      <c r="C167" s="5" t="s">
        <v>226</v>
      </c>
      <c r="D167" s="16" t="s">
        <v>490</v>
      </c>
      <c r="E167" s="5">
        <v>26.8</v>
      </c>
      <c r="F167" s="5">
        <v>1961</v>
      </c>
      <c r="G167" s="5">
        <v>28264.5</v>
      </c>
      <c r="H167" s="5">
        <v>28264.5</v>
      </c>
      <c r="I167" s="5"/>
      <c r="J167" s="5" t="s">
        <v>63</v>
      </c>
      <c r="K167" s="18" t="s">
        <v>1674</v>
      </c>
      <c r="L167" s="14" t="s">
        <v>350</v>
      </c>
      <c r="M167" s="18" t="s">
        <v>1672</v>
      </c>
      <c r="N167" s="5" t="s">
        <v>19</v>
      </c>
      <c r="O167" s="5" t="s">
        <v>103</v>
      </c>
      <c r="P167" s="5"/>
      <c r="Q167" s="5"/>
      <c r="R167" s="5"/>
      <c r="S167" s="7"/>
      <c r="T167" s="7"/>
      <c r="U167" s="7"/>
      <c r="V167" s="7"/>
      <c r="W167" s="7"/>
      <c r="X167" s="7"/>
      <c r="Y167" s="7"/>
      <c r="Z167" s="7"/>
      <c r="AA167" s="7"/>
      <c r="AB167" s="7"/>
      <c r="AC167" s="7"/>
      <c r="AD167" s="7"/>
      <c r="AE167" s="7"/>
      <c r="AF167" s="7"/>
      <c r="AG167" s="7"/>
      <c r="AH167" s="7"/>
    </row>
    <row r="168" spans="1:34" s="4" customFormat="1" ht="76.5">
      <c r="A168" s="24">
        <v>166</v>
      </c>
      <c r="B168" s="34" t="s">
        <v>205</v>
      </c>
      <c r="C168" s="5" t="s">
        <v>227</v>
      </c>
      <c r="D168" s="87" t="s">
        <v>1589</v>
      </c>
      <c r="E168" s="5">
        <v>26.8</v>
      </c>
      <c r="F168" s="5">
        <v>1961</v>
      </c>
      <c r="G168" s="5">
        <v>28264.5</v>
      </c>
      <c r="H168" s="5">
        <v>28264.5</v>
      </c>
      <c r="I168" s="21">
        <v>541153.4</v>
      </c>
      <c r="J168" s="5" t="s">
        <v>63</v>
      </c>
      <c r="K168" s="18" t="s">
        <v>1674</v>
      </c>
      <c r="L168" s="14" t="s">
        <v>350</v>
      </c>
      <c r="M168" s="18" t="s">
        <v>1672</v>
      </c>
      <c r="N168" s="5" t="s">
        <v>19</v>
      </c>
      <c r="O168" s="5" t="s">
        <v>103</v>
      </c>
      <c r="P168" s="5"/>
      <c r="Q168" s="5"/>
      <c r="R168" s="5"/>
      <c r="S168" s="7"/>
      <c r="T168" s="7"/>
      <c r="U168" s="7"/>
      <c r="V168" s="7"/>
      <c r="W168" s="7"/>
      <c r="X168" s="7"/>
      <c r="Y168" s="7"/>
      <c r="Z168" s="7"/>
      <c r="AA168" s="7"/>
      <c r="AB168" s="7"/>
      <c r="AC168" s="7"/>
      <c r="AD168" s="7"/>
      <c r="AE168" s="7"/>
      <c r="AF168" s="7"/>
      <c r="AG168" s="7"/>
      <c r="AH168" s="7"/>
    </row>
    <row r="169" spans="1:34" s="4" customFormat="1" ht="79.5" customHeight="1">
      <c r="A169" s="24">
        <v>167</v>
      </c>
      <c r="B169" s="28" t="s">
        <v>58</v>
      </c>
      <c r="C169" s="5" t="s">
        <v>183</v>
      </c>
      <c r="D169" s="8" t="s">
        <v>577</v>
      </c>
      <c r="E169" s="5">
        <v>16.7</v>
      </c>
      <c r="F169" s="5"/>
      <c r="G169" s="5">
        <v>157439.54999999999</v>
      </c>
      <c r="H169" s="5">
        <v>157439.54999999999</v>
      </c>
      <c r="I169" s="21">
        <v>256471.92</v>
      </c>
      <c r="J169" s="5" t="s">
        <v>63</v>
      </c>
      <c r="K169" s="18" t="s">
        <v>1674</v>
      </c>
      <c r="L169" s="111" t="s">
        <v>1473</v>
      </c>
      <c r="M169" s="18" t="s">
        <v>1673</v>
      </c>
      <c r="N169" s="5" t="s">
        <v>19</v>
      </c>
      <c r="O169" s="5" t="s">
        <v>648</v>
      </c>
      <c r="P169" s="5"/>
      <c r="Q169" s="5"/>
      <c r="R169" s="5"/>
      <c r="S169" s="7"/>
      <c r="T169" s="7"/>
      <c r="U169" s="7"/>
      <c r="V169" s="7"/>
      <c r="W169" s="7"/>
      <c r="X169" s="7"/>
      <c r="Y169" s="7"/>
      <c r="Z169" s="7"/>
      <c r="AA169" s="7"/>
      <c r="AB169" s="7"/>
      <c r="AC169" s="7"/>
      <c r="AD169" s="7"/>
      <c r="AE169" s="7"/>
      <c r="AF169" s="7"/>
      <c r="AG169" s="7"/>
      <c r="AH169" s="7"/>
    </row>
    <row r="170" spans="1:34" s="83" customFormat="1" ht="91.5" customHeight="1">
      <c r="A170" s="80">
        <v>168</v>
      </c>
      <c r="B170" s="8" t="s">
        <v>133</v>
      </c>
      <c r="C170" s="8" t="s">
        <v>1654</v>
      </c>
      <c r="D170" s="26" t="s">
        <v>523</v>
      </c>
      <c r="E170" s="8">
        <v>30.8</v>
      </c>
      <c r="F170" s="8">
        <v>2007</v>
      </c>
      <c r="G170" s="8">
        <v>739596</v>
      </c>
      <c r="H170" s="9">
        <v>26490.560000000001</v>
      </c>
      <c r="I170" s="27">
        <v>625902.51</v>
      </c>
      <c r="J170" s="8" t="s">
        <v>1492</v>
      </c>
      <c r="K170" s="18" t="s">
        <v>1704</v>
      </c>
      <c r="L170" s="81" t="s">
        <v>1494</v>
      </c>
      <c r="M170" s="18" t="s">
        <v>1703</v>
      </c>
      <c r="N170" s="8" t="s">
        <v>19</v>
      </c>
      <c r="O170" s="8" t="s">
        <v>524</v>
      </c>
      <c r="P170" s="8" t="s">
        <v>692</v>
      </c>
      <c r="Q170" s="81" t="s">
        <v>349</v>
      </c>
      <c r="R170" s="8"/>
      <c r="S170" s="82"/>
      <c r="T170" s="82"/>
      <c r="U170" s="82"/>
      <c r="V170" s="82"/>
      <c r="W170" s="82"/>
      <c r="X170" s="82"/>
      <c r="Y170" s="82"/>
      <c r="Z170" s="82"/>
      <c r="AA170" s="82"/>
      <c r="AB170" s="82"/>
      <c r="AC170" s="82"/>
      <c r="AD170" s="82"/>
      <c r="AE170" s="82"/>
      <c r="AF170" s="82"/>
      <c r="AG170" s="82"/>
      <c r="AH170" s="82"/>
    </row>
    <row r="171" spans="1:34" s="83" customFormat="1" ht="143.25" customHeight="1">
      <c r="A171" s="80">
        <v>169</v>
      </c>
      <c r="B171" s="8" t="s">
        <v>133</v>
      </c>
      <c r="C171" s="8" t="s">
        <v>1656</v>
      </c>
      <c r="D171" s="26" t="s">
        <v>1230</v>
      </c>
      <c r="E171" s="26">
        <v>56.7</v>
      </c>
      <c r="F171" s="8">
        <v>2007</v>
      </c>
      <c r="G171" s="143">
        <v>982080</v>
      </c>
      <c r="H171" s="9">
        <v>30697.5</v>
      </c>
      <c r="I171" s="144">
        <v>1152229.6200000001</v>
      </c>
      <c r="J171" s="8"/>
      <c r="K171" s="18" t="s">
        <v>1705</v>
      </c>
      <c r="L171" s="81" t="s">
        <v>1655</v>
      </c>
      <c r="M171" s="18" t="s">
        <v>1703</v>
      </c>
      <c r="N171" s="8" t="s">
        <v>19</v>
      </c>
      <c r="O171" s="8" t="s">
        <v>103</v>
      </c>
      <c r="P171" s="8"/>
      <c r="Q171" s="8"/>
      <c r="R171" s="8"/>
      <c r="S171" s="82"/>
      <c r="T171" s="82"/>
      <c r="U171" s="82"/>
      <c r="V171" s="82"/>
      <c r="W171" s="82"/>
      <c r="X171" s="82"/>
      <c r="Y171" s="82"/>
      <c r="Z171" s="82"/>
      <c r="AA171" s="82"/>
      <c r="AB171" s="82"/>
      <c r="AC171" s="82"/>
      <c r="AD171" s="82"/>
      <c r="AE171" s="82"/>
      <c r="AF171" s="82"/>
      <c r="AG171" s="82"/>
      <c r="AH171" s="82"/>
    </row>
    <row r="172" spans="1:34" s="145" customFormat="1" ht="71.25" customHeight="1">
      <c r="A172" s="80">
        <v>170</v>
      </c>
      <c r="B172" s="8" t="s">
        <v>205</v>
      </c>
      <c r="C172" s="8" t="s">
        <v>1700</v>
      </c>
      <c r="D172" s="8" t="s">
        <v>611</v>
      </c>
      <c r="E172" s="8">
        <v>30.8</v>
      </c>
      <c r="F172" s="8">
        <v>1956</v>
      </c>
      <c r="G172" s="8"/>
      <c r="H172" s="9"/>
      <c r="I172" s="27">
        <v>402473.76</v>
      </c>
      <c r="J172" s="8" t="s">
        <v>627</v>
      </c>
      <c r="K172" s="18" t="s">
        <v>1779</v>
      </c>
      <c r="L172" s="81" t="s">
        <v>1478</v>
      </c>
      <c r="M172" s="18" t="s">
        <v>1703</v>
      </c>
      <c r="N172" s="8" t="s">
        <v>568</v>
      </c>
      <c r="O172" s="8"/>
      <c r="P172" s="8"/>
      <c r="Q172" s="8"/>
      <c r="R172" s="8"/>
    </row>
    <row r="173" spans="1:34" s="83" customFormat="1" ht="56.25" customHeight="1" thickBot="1">
      <c r="A173" s="80">
        <v>171</v>
      </c>
      <c r="B173" s="8" t="s">
        <v>133</v>
      </c>
      <c r="C173" s="8" t="s">
        <v>1088</v>
      </c>
      <c r="D173" s="8" t="s">
        <v>1587</v>
      </c>
      <c r="E173" s="8">
        <v>51.5</v>
      </c>
      <c r="F173" s="8"/>
      <c r="G173" s="78">
        <f>78557.1</f>
        <v>78557.100000000006</v>
      </c>
      <c r="H173" s="78">
        <f>78557.1</f>
        <v>78557.100000000006</v>
      </c>
      <c r="I173" s="78"/>
      <c r="J173" s="79"/>
      <c r="K173" s="18" t="s">
        <v>1706</v>
      </c>
      <c r="L173" s="81"/>
      <c r="M173" s="18" t="s">
        <v>1703</v>
      </c>
      <c r="N173" s="8" t="s">
        <v>1207</v>
      </c>
      <c r="O173" s="8" t="s">
        <v>103</v>
      </c>
      <c r="P173" s="8" t="s">
        <v>661</v>
      </c>
      <c r="Q173" s="8"/>
      <c r="R173" s="8"/>
      <c r="S173" s="82"/>
      <c r="T173" s="82"/>
      <c r="U173" s="82"/>
      <c r="V173" s="82"/>
      <c r="W173" s="82"/>
      <c r="X173" s="82"/>
      <c r="Y173" s="82"/>
      <c r="Z173" s="82"/>
      <c r="AA173" s="82"/>
      <c r="AB173" s="82"/>
      <c r="AC173" s="82"/>
      <c r="AD173" s="82"/>
      <c r="AE173" s="82"/>
      <c r="AF173" s="82"/>
      <c r="AG173" s="82"/>
      <c r="AH173" s="82"/>
    </row>
    <row r="174" spans="1:34" s="83" customFormat="1" ht="63.75">
      <c r="A174" s="80">
        <v>172</v>
      </c>
      <c r="B174" s="8" t="s">
        <v>133</v>
      </c>
      <c r="C174" s="8" t="s">
        <v>1701</v>
      </c>
      <c r="D174" s="27" t="s">
        <v>1616</v>
      </c>
      <c r="E174" s="8">
        <v>21.8</v>
      </c>
      <c r="F174" s="8">
        <v>1968</v>
      </c>
      <c r="G174" s="8">
        <v>8828.6299999999992</v>
      </c>
      <c r="H174" s="8">
        <v>8828.6299999999992</v>
      </c>
      <c r="I174" s="27">
        <v>353243.93</v>
      </c>
      <c r="J174" s="8" t="s">
        <v>63</v>
      </c>
      <c r="K174" s="18" t="s">
        <v>1707</v>
      </c>
      <c r="L174" s="81" t="s">
        <v>350</v>
      </c>
      <c r="M174" s="18" t="s">
        <v>1703</v>
      </c>
      <c r="N174" s="8" t="s">
        <v>19</v>
      </c>
      <c r="O174" s="8" t="s">
        <v>103</v>
      </c>
      <c r="P174" s="8" t="s">
        <v>1561</v>
      </c>
      <c r="Q174" s="8" t="s">
        <v>1175</v>
      </c>
      <c r="R174" s="8"/>
      <c r="S174" s="82"/>
      <c r="T174" s="82"/>
      <c r="U174" s="82"/>
      <c r="V174" s="82"/>
      <c r="W174" s="82"/>
      <c r="X174" s="82"/>
      <c r="Y174" s="82"/>
      <c r="Z174" s="82"/>
      <c r="AA174" s="82"/>
      <c r="AB174" s="82"/>
      <c r="AC174" s="82"/>
      <c r="AD174" s="82"/>
      <c r="AE174" s="82"/>
      <c r="AF174" s="82"/>
      <c r="AG174" s="82"/>
      <c r="AH174" s="82"/>
    </row>
    <row r="175" spans="1:34" s="4" customFormat="1" ht="60">
      <c r="A175" s="24">
        <v>371</v>
      </c>
      <c r="B175" s="34" t="s">
        <v>133</v>
      </c>
      <c r="C175" s="5" t="s">
        <v>279</v>
      </c>
      <c r="D175" s="123" t="s">
        <v>1597</v>
      </c>
      <c r="E175" s="5">
        <v>45.2</v>
      </c>
      <c r="F175" s="5">
        <v>1991</v>
      </c>
      <c r="G175" s="5">
        <v>157623.26</v>
      </c>
      <c r="H175" s="6">
        <v>6176.14</v>
      </c>
      <c r="I175" s="5"/>
      <c r="J175" s="5" t="s">
        <v>63</v>
      </c>
      <c r="K175" s="18" t="s">
        <v>1708</v>
      </c>
      <c r="L175" s="14" t="s">
        <v>350</v>
      </c>
      <c r="M175" s="18" t="s">
        <v>1703</v>
      </c>
      <c r="N175" s="5" t="s">
        <v>19</v>
      </c>
      <c r="O175" s="5" t="s">
        <v>103</v>
      </c>
      <c r="P175" s="5"/>
      <c r="Q175" s="5"/>
      <c r="R175" s="5"/>
      <c r="S175" s="7"/>
      <c r="T175" s="7"/>
      <c r="U175" s="7"/>
      <c r="V175" s="7"/>
      <c r="W175" s="7"/>
      <c r="X175" s="7"/>
      <c r="Y175" s="7"/>
      <c r="Z175" s="7"/>
      <c r="AA175" s="7"/>
      <c r="AB175" s="7"/>
      <c r="AC175" s="7"/>
      <c r="AD175" s="7"/>
      <c r="AE175" s="7"/>
      <c r="AF175" s="7"/>
      <c r="AG175" s="7"/>
      <c r="AH175" s="7"/>
    </row>
    <row r="176" spans="1:34" s="4" customFormat="1" ht="56.25">
      <c r="A176" s="25">
        <v>378</v>
      </c>
      <c r="B176" s="34" t="s">
        <v>133</v>
      </c>
      <c r="C176" s="5" t="s">
        <v>290</v>
      </c>
      <c r="D176" s="87" t="s">
        <v>1600</v>
      </c>
      <c r="E176" s="5">
        <v>52.1</v>
      </c>
      <c r="F176" s="5">
        <v>1960</v>
      </c>
      <c r="G176" s="5">
        <v>357054.41</v>
      </c>
      <c r="H176" s="6">
        <v>17634.41</v>
      </c>
      <c r="I176" s="21">
        <v>523361.69</v>
      </c>
      <c r="J176" s="5" t="s">
        <v>63</v>
      </c>
      <c r="K176" s="18" t="s">
        <v>1709</v>
      </c>
      <c r="L176" s="14" t="s">
        <v>350</v>
      </c>
      <c r="M176" s="18" t="s">
        <v>1703</v>
      </c>
      <c r="N176" s="5" t="s">
        <v>19</v>
      </c>
      <c r="O176" s="5" t="s">
        <v>103</v>
      </c>
      <c r="P176" s="5"/>
      <c r="Q176" s="5"/>
      <c r="R176" s="5"/>
      <c r="S176" s="7"/>
      <c r="T176" s="7"/>
      <c r="U176" s="7"/>
      <c r="V176" s="7"/>
      <c r="W176" s="7"/>
      <c r="X176" s="7"/>
      <c r="Y176" s="7"/>
      <c r="Z176" s="7"/>
      <c r="AA176" s="7"/>
      <c r="AB176" s="7"/>
      <c r="AC176" s="7"/>
      <c r="AD176" s="7"/>
      <c r="AE176" s="7"/>
      <c r="AF176" s="7"/>
      <c r="AG176" s="7"/>
      <c r="AH176" s="7"/>
    </row>
    <row r="177" spans="1:34" s="4" customFormat="1" ht="56.25" customHeight="1">
      <c r="A177" s="25">
        <v>198</v>
      </c>
      <c r="B177" s="28" t="s">
        <v>133</v>
      </c>
      <c r="C177" s="5" t="s">
        <v>1421</v>
      </c>
      <c r="D177" s="91" t="s">
        <v>1422</v>
      </c>
      <c r="E177" s="5">
        <v>60.5</v>
      </c>
      <c r="F177" s="5">
        <v>2007</v>
      </c>
      <c r="G177" s="5"/>
      <c r="H177" s="6"/>
      <c r="I177" s="106" t="s">
        <v>1423</v>
      </c>
      <c r="J177" s="5" t="s">
        <v>1502</v>
      </c>
      <c r="K177" s="18" t="s">
        <v>1710</v>
      </c>
      <c r="L177" s="111" t="s">
        <v>1501</v>
      </c>
      <c r="M177" s="18" t="s">
        <v>1703</v>
      </c>
      <c r="N177" s="5" t="s">
        <v>19</v>
      </c>
      <c r="O177" s="5" t="s">
        <v>692</v>
      </c>
      <c r="P177" s="5"/>
      <c r="Q177" s="5"/>
      <c r="R177" s="5"/>
      <c r="S177" s="7"/>
      <c r="T177" s="7"/>
      <c r="U177" s="7"/>
      <c r="V177" s="7"/>
      <c r="W177" s="7"/>
      <c r="X177" s="7"/>
      <c r="Y177" s="7"/>
      <c r="Z177" s="7"/>
      <c r="AA177" s="7"/>
      <c r="AB177" s="7"/>
      <c r="AC177" s="7"/>
      <c r="AD177" s="7"/>
      <c r="AE177" s="7"/>
      <c r="AF177" s="7"/>
      <c r="AG177" s="7"/>
      <c r="AH177" s="7"/>
    </row>
    <row r="178" spans="1:34" s="4" customFormat="1" ht="82.5" customHeight="1">
      <c r="A178" s="25">
        <v>234</v>
      </c>
      <c r="B178" s="28" t="s">
        <v>133</v>
      </c>
      <c r="C178" s="5" t="s">
        <v>1379</v>
      </c>
      <c r="D178" s="32" t="s">
        <v>1123</v>
      </c>
      <c r="E178" s="5">
        <v>30</v>
      </c>
      <c r="F178" s="5">
        <v>2014</v>
      </c>
      <c r="G178" s="6">
        <v>744430.2</v>
      </c>
      <c r="H178" s="6">
        <v>2067.86</v>
      </c>
      <c r="I178" s="21"/>
      <c r="J178" s="5" t="s">
        <v>1111</v>
      </c>
      <c r="K178" s="18" t="s">
        <v>1711</v>
      </c>
      <c r="L178" s="113" t="s">
        <v>1124</v>
      </c>
      <c r="M178" s="18" t="s">
        <v>1703</v>
      </c>
      <c r="N178" s="5" t="s">
        <v>19</v>
      </c>
      <c r="O178" s="5" t="s">
        <v>103</v>
      </c>
      <c r="P178" s="5"/>
      <c r="Q178" s="5"/>
      <c r="R178" s="5"/>
      <c r="S178" s="7"/>
      <c r="T178" s="7"/>
      <c r="U178" s="7"/>
      <c r="V178" s="7"/>
      <c r="W178" s="7"/>
      <c r="X178" s="7"/>
      <c r="Y178" s="7"/>
      <c r="Z178" s="7"/>
      <c r="AA178" s="7"/>
      <c r="AB178" s="7"/>
      <c r="AC178" s="7"/>
      <c r="AD178" s="7"/>
      <c r="AE178" s="7"/>
      <c r="AF178" s="7"/>
      <c r="AG178" s="7"/>
      <c r="AH178" s="7"/>
    </row>
    <row r="179" spans="1:34" s="4" customFormat="1" ht="153">
      <c r="A179" s="24">
        <v>195</v>
      </c>
      <c r="B179" s="28" t="s">
        <v>1180</v>
      </c>
      <c r="C179" s="5" t="s">
        <v>373</v>
      </c>
      <c r="D179" s="5" t="s">
        <v>414</v>
      </c>
      <c r="E179" s="5">
        <v>27.8</v>
      </c>
      <c r="F179" s="5">
        <v>2007</v>
      </c>
      <c r="G179" s="5">
        <v>395168</v>
      </c>
      <c r="H179" s="6">
        <v>14941.2</v>
      </c>
      <c r="I179" s="21">
        <v>564937.98</v>
      </c>
      <c r="J179" s="5" t="s">
        <v>1486</v>
      </c>
      <c r="K179" s="18" t="s">
        <v>1735</v>
      </c>
      <c r="L179" s="111" t="s">
        <v>1487</v>
      </c>
      <c r="M179" s="18" t="s">
        <v>1734</v>
      </c>
      <c r="N179" s="5" t="s">
        <v>19</v>
      </c>
      <c r="O179" s="5" t="s">
        <v>637</v>
      </c>
      <c r="P179" s="5" t="s">
        <v>692</v>
      </c>
      <c r="Q179" s="5" t="s">
        <v>1179</v>
      </c>
      <c r="R179" s="5" t="s">
        <v>1736</v>
      </c>
      <c r="S179" s="7"/>
      <c r="T179" s="7"/>
      <c r="U179" s="7"/>
      <c r="V179" s="7"/>
      <c r="W179" s="7"/>
      <c r="X179" s="7"/>
      <c r="Y179" s="7"/>
      <c r="Z179" s="7"/>
      <c r="AA179" s="7"/>
      <c r="AB179" s="7"/>
      <c r="AC179" s="7"/>
      <c r="AD179" s="7"/>
      <c r="AE179" s="7"/>
      <c r="AF179" s="7"/>
      <c r="AG179" s="7"/>
      <c r="AH179" s="7"/>
    </row>
    <row r="180" spans="1:34" s="4" customFormat="1" ht="82.5" customHeight="1">
      <c r="A180" s="24">
        <v>239</v>
      </c>
      <c r="B180" s="28" t="s">
        <v>133</v>
      </c>
      <c r="C180" s="5" t="s">
        <v>1385</v>
      </c>
      <c r="D180" s="32" t="s">
        <v>1136</v>
      </c>
      <c r="E180" s="5">
        <v>35.700000000000003</v>
      </c>
      <c r="F180" s="5">
        <v>2014</v>
      </c>
      <c r="G180" s="6">
        <v>885871.84</v>
      </c>
      <c r="H180" s="6">
        <v>2460.7600000000002</v>
      </c>
      <c r="I180" s="21"/>
      <c r="J180" s="5" t="s">
        <v>1111</v>
      </c>
      <c r="K180" s="5" t="s">
        <v>1740</v>
      </c>
      <c r="L180" s="113" t="s">
        <v>1133</v>
      </c>
      <c r="M180" s="18" t="s">
        <v>1734</v>
      </c>
      <c r="N180" s="5" t="s">
        <v>19</v>
      </c>
      <c r="O180" s="5" t="s">
        <v>103</v>
      </c>
      <c r="P180" s="5"/>
      <c r="Q180" s="5"/>
      <c r="R180" s="5"/>
      <c r="S180" s="7"/>
      <c r="T180" s="7"/>
      <c r="U180" s="7"/>
      <c r="V180" s="7"/>
      <c r="W180" s="7"/>
      <c r="X180" s="7"/>
      <c r="Y180" s="7"/>
      <c r="Z180" s="7"/>
      <c r="AA180" s="7"/>
      <c r="AB180" s="7"/>
      <c r="AC180" s="7"/>
      <c r="AD180" s="7"/>
      <c r="AE180" s="7"/>
      <c r="AF180" s="7"/>
      <c r="AG180" s="7"/>
      <c r="AH180" s="7"/>
    </row>
    <row r="181" spans="1:34" s="4" customFormat="1" ht="82.5" customHeight="1">
      <c r="A181" s="25">
        <v>240</v>
      </c>
      <c r="B181" s="28" t="s">
        <v>133</v>
      </c>
      <c r="C181" s="5" t="s">
        <v>1386</v>
      </c>
      <c r="D181" s="32" t="s">
        <v>1147</v>
      </c>
      <c r="E181" s="5">
        <v>32</v>
      </c>
      <c r="F181" s="5">
        <v>2014</v>
      </c>
      <c r="G181" s="6">
        <v>794058.88</v>
      </c>
      <c r="H181" s="6">
        <v>2205.7199999999998</v>
      </c>
      <c r="I181" s="21"/>
      <c r="J181" s="5" t="s">
        <v>1109</v>
      </c>
      <c r="K181" s="5" t="s">
        <v>1741</v>
      </c>
      <c r="L181" s="113" t="s">
        <v>1148</v>
      </c>
      <c r="M181" s="18" t="s">
        <v>1734</v>
      </c>
      <c r="N181" s="5" t="s">
        <v>19</v>
      </c>
      <c r="O181" s="5" t="s">
        <v>103</v>
      </c>
      <c r="P181" s="5"/>
      <c r="Q181" s="5"/>
      <c r="R181" s="5"/>
      <c r="S181" s="7"/>
      <c r="T181" s="7"/>
      <c r="U181" s="7"/>
      <c r="V181" s="7"/>
      <c r="W181" s="7"/>
      <c r="X181" s="7"/>
      <c r="Y181" s="7"/>
      <c r="Z181" s="7"/>
      <c r="AA181" s="7"/>
      <c r="AB181" s="7"/>
      <c r="AC181" s="7"/>
      <c r="AD181" s="7"/>
      <c r="AE181" s="7"/>
      <c r="AF181" s="7"/>
      <c r="AG181" s="7"/>
      <c r="AH181" s="7"/>
    </row>
    <row r="182" spans="1:34" s="4" customFormat="1" ht="82.5" customHeight="1">
      <c r="A182" s="24">
        <v>241</v>
      </c>
      <c r="B182" s="28" t="s">
        <v>133</v>
      </c>
      <c r="C182" s="5" t="s">
        <v>1387</v>
      </c>
      <c r="D182" s="32" t="s">
        <v>1117</v>
      </c>
      <c r="E182" s="5">
        <v>30</v>
      </c>
      <c r="F182" s="5">
        <v>2014</v>
      </c>
      <c r="G182" s="6">
        <v>744430.2</v>
      </c>
      <c r="H182" s="6">
        <v>2067.86</v>
      </c>
      <c r="I182" s="21"/>
      <c r="J182" s="5" t="s">
        <v>1111</v>
      </c>
      <c r="K182" s="5" t="s">
        <v>1742</v>
      </c>
      <c r="L182" s="113" t="s">
        <v>1118</v>
      </c>
      <c r="M182" s="18" t="s">
        <v>1734</v>
      </c>
      <c r="N182" s="5" t="s">
        <v>19</v>
      </c>
      <c r="O182" s="5" t="s">
        <v>103</v>
      </c>
      <c r="P182" s="5"/>
      <c r="Q182" s="5"/>
      <c r="R182" s="5"/>
      <c r="S182" s="7"/>
      <c r="T182" s="7"/>
      <c r="U182" s="7"/>
      <c r="V182" s="7"/>
      <c r="W182" s="7"/>
      <c r="X182" s="7"/>
      <c r="Y182" s="7"/>
      <c r="Z182" s="7"/>
      <c r="AA182" s="7"/>
      <c r="AB182" s="7"/>
      <c r="AC182" s="7"/>
      <c r="AD182" s="7"/>
      <c r="AE182" s="7"/>
      <c r="AF182" s="7"/>
      <c r="AG182" s="7"/>
      <c r="AH182" s="7"/>
    </row>
    <row r="183" spans="1:34" s="4" customFormat="1" ht="82.5" customHeight="1">
      <c r="A183" s="25">
        <v>242</v>
      </c>
      <c r="B183" s="28" t="s">
        <v>133</v>
      </c>
      <c r="C183" s="5" t="s">
        <v>1390</v>
      </c>
      <c r="D183" s="32" t="s">
        <v>1159</v>
      </c>
      <c r="E183" s="5">
        <v>66.900000000000006</v>
      </c>
      <c r="F183" s="5">
        <v>2014</v>
      </c>
      <c r="G183" s="6">
        <v>1660079.28</v>
      </c>
      <c r="H183" s="6">
        <v>4611.33</v>
      </c>
      <c r="I183" s="21"/>
      <c r="J183" s="5" t="s">
        <v>1111</v>
      </c>
      <c r="K183" s="5" t="s">
        <v>1743</v>
      </c>
      <c r="L183" s="113" t="s">
        <v>1160</v>
      </c>
      <c r="M183" s="18" t="s">
        <v>1734</v>
      </c>
      <c r="N183" s="5" t="s">
        <v>19</v>
      </c>
      <c r="O183" s="5" t="s">
        <v>103</v>
      </c>
      <c r="P183" s="5"/>
      <c r="Q183" s="5"/>
      <c r="R183" s="5"/>
      <c r="S183" s="7"/>
      <c r="T183" s="7"/>
      <c r="U183" s="7"/>
      <c r="V183" s="7"/>
      <c r="W183" s="7"/>
      <c r="X183" s="7"/>
      <c r="Y183" s="7"/>
      <c r="Z183" s="7"/>
      <c r="AA183" s="7"/>
      <c r="AB183" s="7"/>
      <c r="AC183" s="7"/>
      <c r="AD183" s="7"/>
      <c r="AE183" s="7"/>
      <c r="AF183" s="7"/>
      <c r="AG183" s="7"/>
      <c r="AH183" s="7"/>
    </row>
    <row r="184" spans="1:34" s="83" customFormat="1" ht="56.25">
      <c r="A184" s="80">
        <v>389</v>
      </c>
      <c r="B184" s="8" t="s">
        <v>133</v>
      </c>
      <c r="C184" s="8" t="s">
        <v>1737</v>
      </c>
      <c r="D184" s="27" t="s">
        <v>1733</v>
      </c>
      <c r="E184" s="8">
        <v>30.8</v>
      </c>
      <c r="F184" s="8">
        <v>1964</v>
      </c>
      <c r="G184" s="8">
        <v>218722.27</v>
      </c>
      <c r="H184" s="9">
        <v>11452.67</v>
      </c>
      <c r="I184" s="27">
        <v>445479.04</v>
      </c>
      <c r="J184" s="8" t="s">
        <v>63</v>
      </c>
      <c r="K184" s="5" t="s">
        <v>1744</v>
      </c>
      <c r="L184" s="81" t="s">
        <v>350</v>
      </c>
      <c r="M184" s="18" t="s">
        <v>1734</v>
      </c>
      <c r="N184" s="8" t="s">
        <v>19</v>
      </c>
      <c r="O184" s="121" t="s">
        <v>103</v>
      </c>
      <c r="P184" s="8" t="s">
        <v>661</v>
      </c>
      <c r="Q184" s="8"/>
      <c r="R184" s="8"/>
      <c r="S184" s="82"/>
      <c r="T184" s="82"/>
      <c r="U184" s="82"/>
      <c r="V184" s="82"/>
      <c r="W184" s="82"/>
      <c r="X184" s="82"/>
      <c r="Y184" s="82"/>
      <c r="Z184" s="82"/>
      <c r="AA184" s="82"/>
      <c r="AB184" s="82"/>
      <c r="AC184" s="82"/>
      <c r="AD184" s="82"/>
      <c r="AE184" s="82"/>
      <c r="AF184" s="82"/>
      <c r="AG184" s="82"/>
      <c r="AH184" s="82"/>
    </row>
    <row r="185" spans="1:34" s="4" customFormat="1" ht="56.25">
      <c r="A185" s="25">
        <v>390</v>
      </c>
      <c r="B185" s="34" t="s">
        <v>133</v>
      </c>
      <c r="C185" s="5" t="s">
        <v>313</v>
      </c>
      <c r="D185" s="16" t="s">
        <v>490</v>
      </c>
      <c r="E185" s="5">
        <v>74.900000000000006</v>
      </c>
      <c r="F185" s="5">
        <v>1991</v>
      </c>
      <c r="G185" s="5">
        <v>69344.070000000007</v>
      </c>
      <c r="H185" s="6">
        <v>36146.33</v>
      </c>
      <c r="I185" s="5"/>
      <c r="J185" s="5" t="s">
        <v>63</v>
      </c>
      <c r="K185" s="5" t="s">
        <v>1745</v>
      </c>
      <c r="L185" s="14" t="s">
        <v>350</v>
      </c>
      <c r="M185" s="18" t="s">
        <v>1734</v>
      </c>
      <c r="N185" s="5" t="s">
        <v>19</v>
      </c>
      <c r="O185" s="5" t="s">
        <v>103</v>
      </c>
      <c r="P185" s="18" t="s">
        <v>661</v>
      </c>
      <c r="Q185" s="5"/>
      <c r="R185" s="5"/>
      <c r="S185" s="7"/>
      <c r="T185" s="7"/>
      <c r="U185" s="7"/>
      <c r="V185" s="7"/>
      <c r="W185" s="7"/>
      <c r="X185" s="7"/>
      <c r="Y185" s="7"/>
      <c r="Z185" s="7"/>
      <c r="AA185" s="7"/>
      <c r="AB185" s="7"/>
      <c r="AC185" s="7"/>
      <c r="AD185" s="7"/>
      <c r="AE185" s="7"/>
      <c r="AF185" s="7"/>
      <c r="AG185" s="7"/>
      <c r="AH185" s="7"/>
    </row>
    <row r="186" spans="1:34" s="4" customFormat="1" ht="56.25">
      <c r="A186" s="24">
        <v>355</v>
      </c>
      <c r="B186" s="115" t="s">
        <v>133</v>
      </c>
      <c r="C186" s="5" t="s">
        <v>1738</v>
      </c>
      <c r="D186" s="16" t="s">
        <v>490</v>
      </c>
      <c r="E186" s="105">
        <v>11.3</v>
      </c>
      <c r="F186" s="5">
        <v>1976</v>
      </c>
      <c r="G186" s="8">
        <v>44834.73</v>
      </c>
      <c r="H186" s="9">
        <v>14131.74</v>
      </c>
      <c r="I186" s="5"/>
      <c r="J186" s="5" t="s">
        <v>63</v>
      </c>
      <c r="K186" s="5" t="s">
        <v>1746</v>
      </c>
      <c r="L186" s="14" t="s">
        <v>350</v>
      </c>
      <c r="M186" s="18" t="s">
        <v>1734</v>
      </c>
      <c r="N186" s="5" t="s">
        <v>19</v>
      </c>
      <c r="O186" s="5" t="s">
        <v>103</v>
      </c>
      <c r="P186" s="5"/>
      <c r="Q186" s="5"/>
      <c r="R186" s="5"/>
      <c r="S186" s="7"/>
      <c r="T186" s="7"/>
      <c r="U186" s="7"/>
      <c r="V186" s="7"/>
      <c r="W186" s="7"/>
      <c r="X186" s="7"/>
      <c r="Y186" s="7"/>
      <c r="Z186" s="7"/>
      <c r="AA186" s="7"/>
      <c r="AB186" s="7"/>
      <c r="AC186" s="7"/>
      <c r="AD186" s="7"/>
      <c r="AE186" s="7"/>
      <c r="AF186" s="7"/>
      <c r="AG186" s="7"/>
      <c r="AH186" s="7"/>
    </row>
    <row r="187" spans="1:34" s="4" customFormat="1" ht="56.25">
      <c r="A187" s="24">
        <v>425</v>
      </c>
      <c r="B187" s="34" t="s">
        <v>133</v>
      </c>
      <c r="C187" s="5" t="s">
        <v>329</v>
      </c>
      <c r="D187" s="18" t="s">
        <v>490</v>
      </c>
      <c r="E187" s="5">
        <v>40.799999999999997</v>
      </c>
      <c r="F187" s="5">
        <v>1965</v>
      </c>
      <c r="G187" s="5">
        <v>21962</v>
      </c>
      <c r="H187" s="5">
        <v>21962</v>
      </c>
      <c r="I187" s="5"/>
      <c r="J187" s="5" t="s">
        <v>63</v>
      </c>
      <c r="K187" s="5" t="s">
        <v>1747</v>
      </c>
      <c r="L187" s="14" t="s">
        <v>350</v>
      </c>
      <c r="M187" s="18" t="s">
        <v>1734</v>
      </c>
      <c r="N187" s="5" t="s">
        <v>19</v>
      </c>
      <c r="O187" s="5" t="s">
        <v>103</v>
      </c>
      <c r="P187" s="5"/>
      <c r="Q187" s="5"/>
      <c r="R187" s="5"/>
      <c r="S187" s="7"/>
      <c r="T187" s="7"/>
      <c r="U187" s="7"/>
      <c r="V187" s="7"/>
      <c r="W187" s="7"/>
      <c r="X187" s="7"/>
      <c r="Y187" s="7"/>
      <c r="Z187" s="7"/>
      <c r="AA187" s="7"/>
      <c r="AB187" s="7"/>
      <c r="AC187" s="7"/>
      <c r="AD187" s="7"/>
      <c r="AE187" s="7"/>
      <c r="AF187" s="7"/>
      <c r="AG187" s="7"/>
      <c r="AH187" s="7"/>
    </row>
    <row r="188" spans="1:34" s="83" customFormat="1" ht="65.25" customHeight="1">
      <c r="A188" s="166">
        <v>254</v>
      </c>
      <c r="B188" s="8" t="s">
        <v>1675</v>
      </c>
      <c r="C188" s="8" t="s">
        <v>1739</v>
      </c>
      <c r="D188" s="27" t="s">
        <v>427</v>
      </c>
      <c r="E188" s="8">
        <v>32.299999999999997</v>
      </c>
      <c r="F188" s="8">
        <v>1967</v>
      </c>
      <c r="G188" s="8">
        <v>261218.14</v>
      </c>
      <c r="H188" s="9">
        <v>47360.19</v>
      </c>
      <c r="I188" s="27">
        <v>474650.44</v>
      </c>
      <c r="J188" s="8" t="s">
        <v>1495</v>
      </c>
      <c r="K188" s="5" t="s">
        <v>1748</v>
      </c>
      <c r="L188" s="81" t="s">
        <v>1476</v>
      </c>
      <c r="M188" s="18" t="s">
        <v>1734</v>
      </c>
      <c r="N188" s="8" t="s">
        <v>19</v>
      </c>
      <c r="O188" s="8" t="s">
        <v>646</v>
      </c>
      <c r="P188" s="8" t="s">
        <v>103</v>
      </c>
      <c r="Q188" s="8" t="s">
        <v>1173</v>
      </c>
      <c r="R188" s="8" t="s">
        <v>1172</v>
      </c>
      <c r="S188" s="82"/>
      <c r="T188" s="82"/>
      <c r="U188" s="82"/>
      <c r="V188" s="82"/>
      <c r="W188" s="82"/>
      <c r="X188" s="82"/>
      <c r="Y188" s="82"/>
      <c r="Z188" s="82"/>
      <c r="AA188" s="82"/>
      <c r="AB188" s="82"/>
      <c r="AC188" s="82"/>
      <c r="AD188" s="82"/>
      <c r="AE188" s="82"/>
      <c r="AF188" s="82"/>
      <c r="AG188" s="82"/>
      <c r="AH188" s="82"/>
    </row>
    <row r="189" spans="1:34" s="4" customFormat="1" ht="56.25">
      <c r="A189" s="24">
        <v>289</v>
      </c>
      <c r="B189" s="34" t="s">
        <v>133</v>
      </c>
      <c r="C189" s="5" t="s">
        <v>214</v>
      </c>
      <c r="D189" s="100" t="s">
        <v>1581</v>
      </c>
      <c r="E189" s="5">
        <v>45</v>
      </c>
      <c r="F189" s="5">
        <v>1985</v>
      </c>
      <c r="G189" s="5">
        <v>113.63</v>
      </c>
      <c r="H189" s="5">
        <v>113.63</v>
      </c>
      <c r="I189" s="21">
        <v>751918.05</v>
      </c>
      <c r="J189" s="5" t="s">
        <v>63</v>
      </c>
      <c r="K189" s="5" t="s">
        <v>1749</v>
      </c>
      <c r="L189" s="14" t="s">
        <v>350</v>
      </c>
      <c r="M189" s="18" t="s">
        <v>1734</v>
      </c>
      <c r="N189" s="5" t="s">
        <v>19</v>
      </c>
      <c r="O189" s="40" t="s">
        <v>103</v>
      </c>
      <c r="P189" s="18" t="s">
        <v>661</v>
      </c>
      <c r="Q189" s="5"/>
      <c r="R189" s="5"/>
      <c r="S189" s="7"/>
      <c r="T189" s="7"/>
      <c r="U189" s="7"/>
      <c r="V189" s="7"/>
      <c r="W189" s="7"/>
      <c r="X189" s="7"/>
      <c r="Y189" s="7"/>
      <c r="Z189" s="7"/>
      <c r="AA189" s="7"/>
      <c r="AB189" s="7"/>
      <c r="AC189" s="7"/>
      <c r="AD189" s="7"/>
      <c r="AE189" s="7"/>
      <c r="AF189" s="7"/>
      <c r="AG189" s="7"/>
      <c r="AH189" s="7"/>
    </row>
    <row r="190" spans="1:34" s="4" customFormat="1" ht="56.25">
      <c r="A190" s="24">
        <v>431</v>
      </c>
      <c r="B190" s="34" t="s">
        <v>141</v>
      </c>
      <c r="C190" s="5" t="s">
        <v>333</v>
      </c>
      <c r="D190" s="18" t="s">
        <v>490</v>
      </c>
      <c r="E190" s="11">
        <v>23</v>
      </c>
      <c r="F190" s="11">
        <v>1957</v>
      </c>
      <c r="G190" s="5">
        <v>18002.32</v>
      </c>
      <c r="H190" s="5">
        <v>18002.32</v>
      </c>
      <c r="I190" s="5"/>
      <c r="J190" s="5" t="s">
        <v>63</v>
      </c>
      <c r="K190" s="5" t="s">
        <v>1750</v>
      </c>
      <c r="L190" s="14" t="s">
        <v>350</v>
      </c>
      <c r="M190" s="18" t="s">
        <v>1734</v>
      </c>
      <c r="N190" s="5" t="s">
        <v>19</v>
      </c>
      <c r="O190" s="5" t="s">
        <v>103</v>
      </c>
      <c r="P190" s="18" t="s">
        <v>661</v>
      </c>
      <c r="Q190" s="5"/>
      <c r="R190" s="5"/>
      <c r="S190" s="7"/>
      <c r="T190" s="7"/>
      <c r="U190" s="7"/>
      <c r="V190" s="7"/>
      <c r="W190" s="7"/>
      <c r="X190" s="7"/>
      <c r="Y190" s="7"/>
      <c r="Z190" s="7"/>
      <c r="AA190" s="7"/>
      <c r="AB190" s="7"/>
      <c r="AC190" s="7"/>
      <c r="AD190" s="7"/>
      <c r="AE190" s="7"/>
      <c r="AF190" s="7"/>
      <c r="AG190" s="7"/>
      <c r="AH190" s="7"/>
    </row>
    <row r="191" spans="1:34" s="4" customFormat="1" ht="56.25">
      <c r="A191" s="24">
        <v>443</v>
      </c>
      <c r="B191" s="16" t="s">
        <v>133</v>
      </c>
      <c r="C191" s="5" t="s">
        <v>398</v>
      </c>
      <c r="D191" s="87" t="s">
        <v>1615</v>
      </c>
      <c r="E191" s="11">
        <v>33</v>
      </c>
      <c r="F191" s="11" t="s">
        <v>834</v>
      </c>
      <c r="G191" s="5">
        <v>105603.57</v>
      </c>
      <c r="H191" s="6">
        <v>32869.51</v>
      </c>
      <c r="I191" s="21">
        <v>540985.80000000005</v>
      </c>
      <c r="J191" s="5" t="s">
        <v>63</v>
      </c>
      <c r="K191" s="5" t="s">
        <v>1751</v>
      </c>
      <c r="L191" s="14" t="s">
        <v>350</v>
      </c>
      <c r="M191" s="18" t="s">
        <v>1734</v>
      </c>
      <c r="N191" s="5" t="s">
        <v>19</v>
      </c>
      <c r="O191" s="5" t="s">
        <v>103</v>
      </c>
      <c r="P191" s="5"/>
      <c r="Q191" s="5"/>
      <c r="R191" s="5"/>
      <c r="S191" s="7"/>
      <c r="T191" s="7"/>
      <c r="U191" s="7"/>
      <c r="V191" s="7"/>
      <c r="W191" s="7"/>
      <c r="X191" s="7"/>
      <c r="Y191" s="7"/>
      <c r="Z191" s="7"/>
      <c r="AA191" s="7"/>
      <c r="AB191" s="7"/>
      <c r="AC191" s="7"/>
      <c r="AD191" s="7"/>
      <c r="AE191" s="7"/>
      <c r="AF191" s="7"/>
      <c r="AG191" s="7"/>
      <c r="AH191" s="7"/>
    </row>
    <row r="192" spans="1:34" s="4" customFormat="1" ht="56.25">
      <c r="A192" s="24">
        <v>437</v>
      </c>
      <c r="B192" s="34" t="s">
        <v>133</v>
      </c>
      <c r="C192" s="5" t="s">
        <v>338</v>
      </c>
      <c r="D192" s="18" t="s">
        <v>490</v>
      </c>
      <c r="E192" s="5">
        <v>43.1</v>
      </c>
      <c r="F192" s="5">
        <v>1977</v>
      </c>
      <c r="G192" s="5">
        <v>28095.33</v>
      </c>
      <c r="H192" s="6">
        <v>17900.14</v>
      </c>
      <c r="I192" s="5"/>
      <c r="J192" s="5" t="s">
        <v>63</v>
      </c>
      <c r="K192" s="5" t="s">
        <v>1752</v>
      </c>
      <c r="L192" s="14" t="s">
        <v>350</v>
      </c>
      <c r="M192" s="18" t="s">
        <v>1734</v>
      </c>
      <c r="N192" s="5" t="s">
        <v>19</v>
      </c>
      <c r="O192" s="71" t="s">
        <v>103</v>
      </c>
      <c r="P192" s="18" t="s">
        <v>660</v>
      </c>
      <c r="Q192" s="5"/>
      <c r="R192" s="5"/>
      <c r="S192" s="7"/>
      <c r="T192" s="7"/>
      <c r="U192" s="7"/>
      <c r="V192" s="7"/>
      <c r="W192" s="7"/>
      <c r="X192" s="7"/>
      <c r="Y192" s="7"/>
      <c r="Z192" s="7"/>
      <c r="AA192" s="7"/>
      <c r="AB192" s="7"/>
      <c r="AC192" s="7"/>
      <c r="AD192" s="7"/>
      <c r="AE192" s="7"/>
      <c r="AF192" s="7"/>
      <c r="AG192" s="7"/>
      <c r="AH192" s="7"/>
    </row>
    <row r="193" spans="1:34" s="4" customFormat="1" ht="56.25">
      <c r="A193" s="24">
        <v>377</v>
      </c>
      <c r="B193" s="34" t="s">
        <v>133</v>
      </c>
      <c r="C193" s="5" t="s">
        <v>291</v>
      </c>
      <c r="D193" s="100" t="s">
        <v>1601</v>
      </c>
      <c r="E193" s="5">
        <v>57.4</v>
      </c>
      <c r="F193" s="5">
        <v>1960</v>
      </c>
      <c r="G193" s="5">
        <v>337912.2</v>
      </c>
      <c r="H193" s="6">
        <v>18467.16</v>
      </c>
      <c r="I193" s="21">
        <v>831550.36</v>
      </c>
      <c r="J193" s="5" t="s">
        <v>63</v>
      </c>
      <c r="K193" s="5" t="s">
        <v>1753</v>
      </c>
      <c r="L193" s="14" t="s">
        <v>350</v>
      </c>
      <c r="M193" s="18" t="s">
        <v>1734</v>
      </c>
      <c r="N193" s="5" t="s">
        <v>19</v>
      </c>
      <c r="O193" s="5" t="s">
        <v>103</v>
      </c>
      <c r="P193" s="5"/>
      <c r="Q193" s="5"/>
      <c r="R193" s="5"/>
      <c r="S193" s="7"/>
      <c r="T193" s="7"/>
      <c r="U193" s="7"/>
      <c r="V193" s="7"/>
      <c r="W193" s="7"/>
      <c r="X193" s="7"/>
      <c r="Y193" s="7"/>
      <c r="Z193" s="7"/>
      <c r="AA193" s="7"/>
      <c r="AB193" s="7"/>
      <c r="AC193" s="7"/>
      <c r="AD193" s="7"/>
      <c r="AE193" s="7"/>
      <c r="AF193" s="7"/>
      <c r="AG193" s="7"/>
      <c r="AH193" s="7"/>
    </row>
    <row r="194" spans="1:34" s="4" customFormat="1" ht="56.25">
      <c r="A194" s="25">
        <v>350</v>
      </c>
      <c r="B194" s="34" t="s">
        <v>133</v>
      </c>
      <c r="C194" s="5" t="s">
        <v>259</v>
      </c>
      <c r="D194" s="87" t="s">
        <v>1593</v>
      </c>
      <c r="E194" s="5">
        <v>29.8</v>
      </c>
      <c r="F194" s="5">
        <v>1979</v>
      </c>
      <c r="G194" s="5">
        <v>22754.63</v>
      </c>
      <c r="H194" s="6">
        <v>7366.84</v>
      </c>
      <c r="I194" s="21">
        <v>419394.47</v>
      </c>
      <c r="J194" s="5" t="s">
        <v>63</v>
      </c>
      <c r="K194" s="5" t="s">
        <v>1754</v>
      </c>
      <c r="L194" s="14" t="s">
        <v>350</v>
      </c>
      <c r="M194" s="18" t="s">
        <v>1734</v>
      </c>
      <c r="N194" s="5" t="s">
        <v>19</v>
      </c>
      <c r="O194" s="5" t="s">
        <v>103</v>
      </c>
      <c r="P194" s="5"/>
      <c r="Q194" s="5"/>
      <c r="R194" s="5"/>
      <c r="S194" s="7"/>
      <c r="T194" s="7"/>
      <c r="U194" s="7"/>
      <c r="V194" s="7"/>
      <c r="W194" s="7"/>
      <c r="X194" s="7"/>
      <c r="Y194" s="7"/>
      <c r="Z194" s="7"/>
      <c r="AA194" s="7"/>
      <c r="AB194" s="7"/>
      <c r="AC194" s="7"/>
      <c r="AD194" s="7"/>
      <c r="AE194" s="7"/>
      <c r="AF194" s="7"/>
      <c r="AG194" s="7"/>
      <c r="AH194" s="7"/>
    </row>
    <row r="195" spans="1:34" s="4" customFormat="1" ht="69" customHeight="1">
      <c r="A195" s="25">
        <v>188</v>
      </c>
      <c r="B195" s="34" t="s">
        <v>1092</v>
      </c>
      <c r="C195" s="8" t="s">
        <v>1093</v>
      </c>
      <c r="D195" s="87" t="s">
        <v>1565</v>
      </c>
      <c r="E195" s="5">
        <v>15</v>
      </c>
      <c r="F195" s="5">
        <v>1976</v>
      </c>
      <c r="G195" s="5"/>
      <c r="H195" s="6"/>
      <c r="I195" s="20"/>
      <c r="J195" s="5"/>
      <c r="K195" s="5" t="s">
        <v>1755</v>
      </c>
      <c r="L195" s="14" t="s">
        <v>350</v>
      </c>
      <c r="M195" s="18" t="s">
        <v>1734</v>
      </c>
      <c r="N195" s="5" t="s">
        <v>19</v>
      </c>
      <c r="O195" s="18"/>
      <c r="P195" s="18" t="s">
        <v>661</v>
      </c>
      <c r="Q195" s="5"/>
      <c r="R195" s="5"/>
      <c r="S195" s="7"/>
      <c r="T195" s="7"/>
      <c r="U195" s="7"/>
      <c r="V195" s="7"/>
      <c r="W195" s="7"/>
      <c r="X195" s="7"/>
      <c r="Y195" s="7"/>
      <c r="Z195" s="7"/>
      <c r="AA195" s="7"/>
      <c r="AB195" s="7"/>
      <c r="AC195" s="7"/>
      <c r="AD195" s="7"/>
      <c r="AE195" s="7"/>
      <c r="AF195" s="7"/>
      <c r="AG195" s="7"/>
      <c r="AH195" s="7"/>
    </row>
    <row r="196" spans="1:34" s="4" customFormat="1" ht="56.25">
      <c r="A196" s="206">
        <v>189</v>
      </c>
      <c r="B196" s="34" t="s">
        <v>133</v>
      </c>
      <c r="C196" s="5" t="s">
        <v>368</v>
      </c>
      <c r="D196" s="16" t="s">
        <v>1573</v>
      </c>
      <c r="E196" s="5">
        <v>43.2</v>
      </c>
      <c r="F196" s="5">
        <v>1973</v>
      </c>
      <c r="G196" s="5">
        <v>259189.06</v>
      </c>
      <c r="H196" s="6">
        <v>15677.81</v>
      </c>
      <c r="I196" s="30">
        <v>421769.81</v>
      </c>
      <c r="J196" s="5" t="s">
        <v>63</v>
      </c>
      <c r="K196" s="5" t="s">
        <v>1783</v>
      </c>
      <c r="L196" s="14" t="s">
        <v>350</v>
      </c>
      <c r="M196" s="18" t="s">
        <v>1782</v>
      </c>
      <c r="N196" s="5" t="s">
        <v>19</v>
      </c>
      <c r="O196" s="5" t="s">
        <v>103</v>
      </c>
      <c r="P196" s="5"/>
      <c r="Q196" s="5"/>
      <c r="R196" s="5"/>
      <c r="S196" s="7"/>
      <c r="T196" s="7"/>
      <c r="U196" s="7"/>
      <c r="V196" s="7"/>
      <c r="W196" s="7"/>
      <c r="X196" s="7"/>
      <c r="Y196" s="7"/>
      <c r="Z196" s="7"/>
      <c r="AA196" s="7"/>
      <c r="AB196" s="7"/>
      <c r="AC196" s="7"/>
      <c r="AD196" s="7"/>
      <c r="AE196" s="7"/>
      <c r="AF196" s="7"/>
      <c r="AG196" s="7"/>
      <c r="AH196" s="7"/>
    </row>
    <row r="197" spans="1:34" s="4" customFormat="1" ht="75.75" customHeight="1">
      <c r="A197" s="206">
        <v>161</v>
      </c>
      <c r="B197" s="34" t="s">
        <v>133</v>
      </c>
      <c r="C197" s="5" t="s">
        <v>1084</v>
      </c>
      <c r="D197" s="8" t="s">
        <v>674</v>
      </c>
      <c r="E197" s="5">
        <v>35.5</v>
      </c>
      <c r="F197" s="5"/>
      <c r="G197" s="6">
        <v>15053</v>
      </c>
      <c r="H197" s="6"/>
      <c r="I197" s="5">
        <v>492452.45</v>
      </c>
      <c r="J197" s="5"/>
      <c r="K197" s="5" t="s">
        <v>1784</v>
      </c>
      <c r="L197" s="14" t="s">
        <v>361</v>
      </c>
      <c r="M197" s="18" t="s">
        <v>1782</v>
      </c>
      <c r="N197" s="5" t="s">
        <v>19</v>
      </c>
      <c r="O197" s="5" t="s">
        <v>103</v>
      </c>
      <c r="P197" s="5" t="s">
        <v>361</v>
      </c>
      <c r="Q197" s="5" t="s">
        <v>362</v>
      </c>
      <c r="R197" s="5"/>
      <c r="S197" s="7"/>
      <c r="T197" s="7"/>
      <c r="U197" s="7"/>
      <c r="V197" s="7"/>
      <c r="W197" s="7"/>
      <c r="X197" s="7"/>
      <c r="Y197" s="7"/>
      <c r="Z197" s="7"/>
      <c r="AA197" s="7"/>
      <c r="AB197" s="7"/>
      <c r="AC197" s="7"/>
      <c r="AD197" s="7"/>
      <c r="AE197" s="7"/>
      <c r="AF197" s="7"/>
      <c r="AG197" s="7"/>
      <c r="AH197" s="7"/>
    </row>
    <row r="198" spans="1:34" s="4" customFormat="1" ht="56.25">
      <c r="A198" s="206">
        <v>279</v>
      </c>
      <c r="B198" s="34" t="s">
        <v>133</v>
      </c>
      <c r="C198" s="5" t="s">
        <v>211</v>
      </c>
      <c r="D198" s="8" t="s">
        <v>1769</v>
      </c>
      <c r="E198" s="5">
        <v>34.700000000000003</v>
      </c>
      <c r="F198" s="5">
        <v>1953</v>
      </c>
      <c r="G198" s="5">
        <v>43.13</v>
      </c>
      <c r="H198" s="5">
        <v>43.13</v>
      </c>
      <c r="I198" s="5"/>
      <c r="J198" s="5" t="s">
        <v>63</v>
      </c>
      <c r="K198" s="5" t="s">
        <v>1785</v>
      </c>
      <c r="L198" s="14" t="s">
        <v>350</v>
      </c>
      <c r="M198" s="18" t="s">
        <v>1782</v>
      </c>
      <c r="N198" s="5" t="s">
        <v>19</v>
      </c>
      <c r="O198" s="5" t="s">
        <v>103</v>
      </c>
      <c r="P198" s="18" t="s">
        <v>661</v>
      </c>
      <c r="Q198" s="5"/>
      <c r="R198" s="5"/>
      <c r="S198" s="7"/>
      <c r="T198" s="7"/>
      <c r="U198" s="7"/>
      <c r="V198" s="7"/>
      <c r="W198" s="7"/>
      <c r="X198" s="7"/>
      <c r="Y198" s="7"/>
      <c r="Z198" s="7"/>
      <c r="AA198" s="7"/>
      <c r="AB198" s="7"/>
      <c r="AC198" s="7"/>
      <c r="AD198" s="7"/>
      <c r="AE198" s="7"/>
      <c r="AF198" s="7"/>
      <c r="AG198" s="7"/>
      <c r="AH198" s="7"/>
    </row>
    <row r="199" spans="1:34" s="4" customFormat="1" ht="56.25" customHeight="1">
      <c r="A199" s="206">
        <v>289</v>
      </c>
      <c r="B199" s="28" t="s">
        <v>205</v>
      </c>
      <c r="C199" s="5" t="s">
        <v>217</v>
      </c>
      <c r="D199" s="30" t="s">
        <v>441</v>
      </c>
      <c r="E199" s="11">
        <v>60</v>
      </c>
      <c r="F199" s="11">
        <v>1959</v>
      </c>
      <c r="G199" s="5">
        <v>126496.24</v>
      </c>
      <c r="H199" s="6">
        <v>58685.01</v>
      </c>
      <c r="I199" s="30">
        <v>753812.4</v>
      </c>
      <c r="J199" s="5" t="s">
        <v>530</v>
      </c>
      <c r="K199" s="5" t="s">
        <v>1786</v>
      </c>
      <c r="L199" s="111" t="s">
        <v>1465</v>
      </c>
      <c r="M199" s="18" t="s">
        <v>1782</v>
      </c>
      <c r="N199" s="5" t="s">
        <v>19</v>
      </c>
      <c r="O199" s="5" t="s">
        <v>103</v>
      </c>
      <c r="P199" s="18" t="s">
        <v>660</v>
      </c>
      <c r="Q199" s="5"/>
      <c r="R199" s="5"/>
      <c r="S199" s="7"/>
      <c r="T199" s="7"/>
      <c r="U199" s="7"/>
      <c r="V199" s="7"/>
      <c r="W199" s="7"/>
      <c r="X199" s="7"/>
      <c r="Y199" s="7"/>
      <c r="Z199" s="7"/>
      <c r="AA199" s="7"/>
      <c r="AB199" s="7"/>
      <c r="AC199" s="7"/>
      <c r="AD199" s="7"/>
      <c r="AE199" s="7"/>
      <c r="AF199" s="7"/>
      <c r="AG199" s="7"/>
      <c r="AH199" s="7"/>
    </row>
    <row r="200" spans="1:34" s="4" customFormat="1" ht="69" customHeight="1">
      <c r="A200" s="207">
        <v>298</v>
      </c>
      <c r="B200" s="34" t="s">
        <v>133</v>
      </c>
      <c r="C200" s="5" t="s">
        <v>224</v>
      </c>
      <c r="D200" s="30" t="s">
        <v>1774</v>
      </c>
      <c r="E200" s="5">
        <v>48.1</v>
      </c>
      <c r="F200" s="5">
        <v>1979</v>
      </c>
      <c r="G200" s="5">
        <v>54621.07</v>
      </c>
      <c r="H200" s="6">
        <v>15608.23</v>
      </c>
      <c r="I200" s="29">
        <v>723993.98</v>
      </c>
      <c r="J200" s="5" t="s">
        <v>63</v>
      </c>
      <c r="K200" s="5" t="s">
        <v>1787</v>
      </c>
      <c r="L200" s="14" t="s">
        <v>350</v>
      </c>
      <c r="M200" s="18" t="s">
        <v>1782</v>
      </c>
      <c r="N200" s="5" t="s">
        <v>19</v>
      </c>
      <c r="O200" s="5" t="s">
        <v>103</v>
      </c>
      <c r="P200" s="18" t="s">
        <v>661</v>
      </c>
      <c r="Q200" s="5"/>
      <c r="R200" s="5"/>
      <c r="S200" s="7"/>
      <c r="T200" s="7"/>
      <c r="U200" s="7"/>
      <c r="V200" s="7"/>
      <c r="W200" s="7"/>
      <c r="X200" s="7"/>
      <c r="Y200" s="7"/>
      <c r="Z200" s="7"/>
      <c r="AA200" s="7"/>
      <c r="AB200" s="7"/>
      <c r="AC200" s="7"/>
      <c r="AD200" s="7"/>
      <c r="AE200" s="7"/>
      <c r="AF200" s="7"/>
      <c r="AG200" s="7"/>
      <c r="AH200" s="7"/>
    </row>
    <row r="201" spans="1:34" s="4" customFormat="1" ht="56.25">
      <c r="A201" s="206">
        <v>299</v>
      </c>
      <c r="B201" s="34" t="s">
        <v>133</v>
      </c>
      <c r="C201" s="5" t="s">
        <v>345</v>
      </c>
      <c r="D201" s="8" t="s">
        <v>1775</v>
      </c>
      <c r="E201" s="5">
        <v>29.2</v>
      </c>
      <c r="F201" s="5">
        <v>1979</v>
      </c>
      <c r="G201" s="5">
        <v>33021.43</v>
      </c>
      <c r="H201" s="6">
        <v>9463.07</v>
      </c>
      <c r="I201" s="30">
        <v>482702.28</v>
      </c>
      <c r="J201" s="5" t="s">
        <v>63</v>
      </c>
      <c r="K201" s="5" t="s">
        <v>1788</v>
      </c>
      <c r="L201" s="14" t="s">
        <v>350</v>
      </c>
      <c r="M201" s="18" t="s">
        <v>1782</v>
      </c>
      <c r="N201" s="5" t="s">
        <v>19</v>
      </c>
      <c r="O201" s="40" t="s">
        <v>103</v>
      </c>
      <c r="P201" s="18" t="s">
        <v>661</v>
      </c>
      <c r="Q201" s="5"/>
      <c r="R201" s="5"/>
      <c r="S201" s="7"/>
      <c r="T201" s="7"/>
      <c r="U201" s="7"/>
      <c r="V201" s="7"/>
      <c r="W201" s="7"/>
      <c r="X201" s="7"/>
      <c r="Y201" s="7"/>
      <c r="Z201" s="7"/>
      <c r="AA201" s="7"/>
      <c r="AB201" s="7"/>
      <c r="AC201" s="7"/>
      <c r="AD201" s="7"/>
      <c r="AE201" s="7"/>
      <c r="AF201" s="7"/>
      <c r="AG201" s="7"/>
      <c r="AH201" s="7"/>
    </row>
    <row r="202" spans="1:34" s="4" customFormat="1" ht="56.25">
      <c r="A202" s="207">
        <v>300</v>
      </c>
      <c r="B202" s="34" t="s">
        <v>133</v>
      </c>
      <c r="C202" s="5" t="s">
        <v>346</v>
      </c>
      <c r="D202" s="16" t="s">
        <v>1776</v>
      </c>
      <c r="E202" s="5">
        <v>40.700000000000003</v>
      </c>
      <c r="F202" s="5">
        <v>1979</v>
      </c>
      <c r="G202" s="5">
        <v>48740.54</v>
      </c>
      <c r="H202" s="6">
        <v>13927.7</v>
      </c>
      <c r="I202" s="29">
        <v>641208.81000000006</v>
      </c>
      <c r="J202" s="5" t="s">
        <v>63</v>
      </c>
      <c r="K202" s="5" t="s">
        <v>1789</v>
      </c>
      <c r="L202" s="14" t="s">
        <v>350</v>
      </c>
      <c r="M202" s="18" t="s">
        <v>1782</v>
      </c>
      <c r="N202" s="5" t="s">
        <v>19</v>
      </c>
      <c r="O202" s="40" t="s">
        <v>103</v>
      </c>
      <c r="P202" s="18" t="s">
        <v>661</v>
      </c>
      <c r="Q202" s="5"/>
      <c r="R202" s="5"/>
    </row>
    <row r="203" spans="1:34" s="4" customFormat="1" ht="56.25">
      <c r="A203" s="207">
        <v>428</v>
      </c>
      <c r="B203" s="16" t="s">
        <v>133</v>
      </c>
      <c r="C203" s="5" t="s">
        <v>386</v>
      </c>
      <c r="D203" s="8" t="s">
        <v>1778</v>
      </c>
      <c r="E203" s="5">
        <v>35.5</v>
      </c>
      <c r="F203" s="5">
        <v>1974</v>
      </c>
      <c r="G203" s="5">
        <v>109123.69</v>
      </c>
      <c r="H203" s="6">
        <v>34618.239999999998</v>
      </c>
      <c r="I203" s="30">
        <v>529063.24</v>
      </c>
      <c r="J203" s="5" t="s">
        <v>63</v>
      </c>
      <c r="K203" s="5" t="s">
        <v>1790</v>
      </c>
      <c r="L203" s="14" t="s">
        <v>350</v>
      </c>
      <c r="M203" s="18" t="s">
        <v>1782</v>
      </c>
      <c r="N203" s="5" t="s">
        <v>19</v>
      </c>
      <c r="O203" s="5" t="s">
        <v>103</v>
      </c>
      <c r="P203" s="5"/>
      <c r="Q203" s="5"/>
      <c r="R203" s="5"/>
      <c r="S203" s="7"/>
      <c r="T203" s="7"/>
      <c r="U203" s="7"/>
      <c r="V203" s="7"/>
      <c r="W203" s="7"/>
      <c r="X203" s="7"/>
      <c r="Y203" s="7"/>
      <c r="Z203" s="7"/>
      <c r="AA203" s="7"/>
      <c r="AB203" s="7"/>
      <c r="AC203" s="7"/>
      <c r="AD203" s="7"/>
      <c r="AE203" s="7"/>
      <c r="AF203" s="7"/>
      <c r="AG203" s="7"/>
      <c r="AH203" s="7"/>
    </row>
    <row r="204" spans="1:34" s="4" customFormat="1" ht="56.25">
      <c r="A204" s="206">
        <v>311</v>
      </c>
      <c r="B204" s="34" t="s">
        <v>133</v>
      </c>
      <c r="C204" s="5" t="s">
        <v>1781</v>
      </c>
      <c r="D204" s="8" t="s">
        <v>1777</v>
      </c>
      <c r="E204" s="11">
        <v>45.5</v>
      </c>
      <c r="F204" s="11">
        <v>1971</v>
      </c>
      <c r="G204" s="5">
        <v>27943.16</v>
      </c>
      <c r="H204" s="6">
        <v>11485.8</v>
      </c>
      <c r="I204" s="5"/>
      <c r="J204" s="5" t="s">
        <v>63</v>
      </c>
      <c r="K204" s="5" t="s">
        <v>1791</v>
      </c>
      <c r="L204" s="14" t="s">
        <v>350</v>
      </c>
      <c r="M204" s="18" t="s">
        <v>1782</v>
      </c>
      <c r="N204" s="5" t="s">
        <v>19</v>
      </c>
      <c r="O204" s="5" t="s">
        <v>103</v>
      </c>
      <c r="P204" s="5"/>
      <c r="Q204" s="5"/>
      <c r="R204" s="5"/>
      <c r="S204" s="7"/>
      <c r="T204" s="7"/>
      <c r="U204" s="7"/>
      <c r="V204" s="7"/>
      <c r="W204" s="7"/>
      <c r="X204" s="7"/>
      <c r="Y204" s="7"/>
      <c r="Z204" s="7"/>
      <c r="AA204" s="7"/>
      <c r="AB204" s="7"/>
      <c r="AC204" s="7"/>
      <c r="AD204" s="7"/>
      <c r="AE204" s="7"/>
      <c r="AF204" s="7"/>
      <c r="AG204" s="7"/>
      <c r="AH204" s="7"/>
    </row>
    <row r="205" spans="1:34" s="4" customFormat="1" ht="56.25">
      <c r="A205" s="207">
        <v>176</v>
      </c>
      <c r="B205" s="34" t="s">
        <v>133</v>
      </c>
      <c r="C205" s="5" t="s">
        <v>140</v>
      </c>
      <c r="D205" s="5" t="s">
        <v>407</v>
      </c>
      <c r="E205" s="5">
        <v>47.3</v>
      </c>
      <c r="F205" s="5">
        <v>1987</v>
      </c>
      <c r="G205" s="5">
        <v>84087.43</v>
      </c>
      <c r="H205" s="6">
        <v>22992.9</v>
      </c>
      <c r="I205" s="30">
        <v>461798.89</v>
      </c>
      <c r="J205" s="5" t="s">
        <v>63</v>
      </c>
      <c r="K205" s="5" t="s">
        <v>1792</v>
      </c>
      <c r="L205" s="14" t="s">
        <v>350</v>
      </c>
      <c r="M205" s="18" t="s">
        <v>1782</v>
      </c>
      <c r="N205" s="5" t="s">
        <v>19</v>
      </c>
      <c r="O205" s="5" t="s">
        <v>103</v>
      </c>
      <c r="P205" s="5"/>
      <c r="Q205" s="5"/>
      <c r="R205" s="5"/>
    </row>
    <row r="206" spans="1:34" s="4" customFormat="1" ht="56.25">
      <c r="A206" s="206">
        <v>401</v>
      </c>
      <c r="B206" s="34" t="s">
        <v>133</v>
      </c>
      <c r="C206" s="5" t="s">
        <v>323</v>
      </c>
      <c r="D206" s="16" t="s">
        <v>1614</v>
      </c>
      <c r="E206" s="5">
        <v>36.6</v>
      </c>
      <c r="F206" s="5">
        <v>1977</v>
      </c>
      <c r="G206" s="5">
        <v>42436.9</v>
      </c>
      <c r="H206" s="5">
        <v>42436.9</v>
      </c>
      <c r="I206" s="30">
        <v>474136.53</v>
      </c>
      <c r="J206" s="5" t="s">
        <v>63</v>
      </c>
      <c r="K206" s="5" t="s">
        <v>1793</v>
      </c>
      <c r="L206" s="14" t="s">
        <v>350</v>
      </c>
      <c r="M206" s="18" t="s">
        <v>1782</v>
      </c>
      <c r="N206" s="5" t="s">
        <v>19</v>
      </c>
      <c r="O206" s="5" t="s">
        <v>103</v>
      </c>
      <c r="P206" s="5"/>
      <c r="Q206" s="5"/>
      <c r="R206" s="5"/>
      <c r="S206" s="7"/>
      <c r="T206" s="7"/>
      <c r="U206" s="7"/>
      <c r="V206" s="7"/>
      <c r="W206" s="7"/>
      <c r="X206" s="7"/>
      <c r="Y206" s="7"/>
      <c r="Z206" s="7"/>
      <c r="AA206" s="7"/>
      <c r="AB206" s="7"/>
      <c r="AC206" s="7"/>
      <c r="AD206" s="7"/>
      <c r="AE206" s="7"/>
      <c r="AF206" s="7"/>
      <c r="AG206" s="7"/>
      <c r="AH206" s="7"/>
    </row>
    <row r="207" spans="1:34" s="4" customFormat="1" ht="56.25">
      <c r="A207" s="206">
        <v>357</v>
      </c>
      <c r="B207" s="34" t="s">
        <v>133</v>
      </c>
      <c r="C207" s="5" t="s">
        <v>276</v>
      </c>
      <c r="D207" s="16" t="s">
        <v>490</v>
      </c>
      <c r="E207" s="5">
        <v>58.2</v>
      </c>
      <c r="F207" s="5">
        <v>1974</v>
      </c>
      <c r="G207" s="5">
        <v>40255.699999999997</v>
      </c>
      <c r="H207" s="6">
        <v>13080.92</v>
      </c>
      <c r="I207" s="5"/>
      <c r="J207" s="5" t="s">
        <v>63</v>
      </c>
      <c r="K207" s="5" t="s">
        <v>1795</v>
      </c>
      <c r="L207" s="14" t="s">
        <v>350</v>
      </c>
      <c r="M207" s="18" t="s">
        <v>1782</v>
      </c>
      <c r="N207" s="5" t="s">
        <v>19</v>
      </c>
      <c r="O207" s="5" t="s">
        <v>103</v>
      </c>
      <c r="P207" s="5"/>
      <c r="Q207" s="5"/>
      <c r="R207" s="5"/>
      <c r="S207" s="7"/>
      <c r="T207" s="7"/>
      <c r="U207" s="7"/>
      <c r="V207" s="7"/>
      <c r="W207" s="7"/>
      <c r="X207" s="7"/>
      <c r="Y207" s="7"/>
      <c r="Z207" s="7"/>
      <c r="AA207" s="7"/>
      <c r="AB207" s="7"/>
      <c r="AC207" s="7"/>
      <c r="AD207" s="7"/>
      <c r="AE207" s="7"/>
      <c r="AF207" s="7"/>
      <c r="AG207" s="7"/>
      <c r="AH207" s="7"/>
    </row>
    <row r="208" spans="1:34" s="4" customFormat="1" ht="60">
      <c r="A208" s="207">
        <v>362</v>
      </c>
      <c r="B208" s="34" t="s">
        <v>133</v>
      </c>
      <c r="C208" s="5" t="s">
        <v>282</v>
      </c>
      <c r="D208" s="190" t="s">
        <v>1598</v>
      </c>
      <c r="E208" s="173">
        <v>46.2</v>
      </c>
      <c r="F208" s="33"/>
      <c r="G208" s="5">
        <v>214485.98</v>
      </c>
      <c r="H208" s="6">
        <v>17617.009999999998</v>
      </c>
      <c r="I208" s="5"/>
      <c r="J208" s="5" t="s">
        <v>63</v>
      </c>
      <c r="K208" s="5" t="s">
        <v>1794</v>
      </c>
      <c r="L208" s="14" t="s">
        <v>350</v>
      </c>
      <c r="M208" s="18" t="s">
        <v>1782</v>
      </c>
      <c r="N208" s="5" t="s">
        <v>19</v>
      </c>
      <c r="O208" s="5" t="s">
        <v>103</v>
      </c>
      <c r="P208" s="5"/>
      <c r="Q208" s="5"/>
      <c r="R208" s="5"/>
      <c r="S208" s="7"/>
      <c r="T208" s="7"/>
      <c r="U208" s="7"/>
      <c r="V208" s="7"/>
      <c r="W208" s="7"/>
      <c r="X208" s="7"/>
      <c r="Y208" s="7"/>
      <c r="Z208" s="7"/>
      <c r="AA208" s="7"/>
      <c r="AB208" s="7"/>
      <c r="AC208" s="7"/>
      <c r="AD208" s="7"/>
      <c r="AE208" s="7"/>
      <c r="AF208" s="7"/>
      <c r="AG208" s="7"/>
      <c r="AH208" s="7"/>
    </row>
    <row r="209" spans="1:34" s="4" customFormat="1" ht="56.25">
      <c r="A209" s="206">
        <v>179</v>
      </c>
      <c r="B209" s="34" t="s">
        <v>133</v>
      </c>
      <c r="C209" s="5" t="s">
        <v>145</v>
      </c>
      <c r="D209" s="16" t="s">
        <v>1571</v>
      </c>
      <c r="E209" s="5">
        <v>32.700000000000003</v>
      </c>
      <c r="F209" s="5">
        <v>1990</v>
      </c>
      <c r="G209" s="5">
        <v>44424.98</v>
      </c>
      <c r="H209" s="6">
        <v>9146.7800000000007</v>
      </c>
      <c r="I209" s="29">
        <v>647985.49</v>
      </c>
      <c r="J209" s="5" t="s">
        <v>63</v>
      </c>
      <c r="K209" s="5" t="s">
        <v>1796</v>
      </c>
      <c r="L209" s="14" t="s">
        <v>350</v>
      </c>
      <c r="M209" s="18" t="s">
        <v>1782</v>
      </c>
      <c r="N209" s="5" t="s">
        <v>19</v>
      </c>
      <c r="O209" s="5" t="s">
        <v>103</v>
      </c>
      <c r="P209" s="5"/>
      <c r="Q209" s="5"/>
      <c r="R209" s="5"/>
    </row>
    <row r="210" spans="1:34" s="4" customFormat="1" ht="56.25">
      <c r="A210" s="207">
        <v>370</v>
      </c>
      <c r="B210" s="34" t="s">
        <v>133</v>
      </c>
      <c r="C210" s="5" t="s">
        <v>306</v>
      </c>
      <c r="D210" s="16" t="s">
        <v>1611</v>
      </c>
      <c r="E210" s="5">
        <v>59.2</v>
      </c>
      <c r="F210" s="5">
        <v>1959</v>
      </c>
      <c r="G210" s="5">
        <v>38329.43</v>
      </c>
      <c r="H210" s="6">
        <v>25904.68</v>
      </c>
      <c r="I210" s="30">
        <v>660699.23</v>
      </c>
      <c r="J210" s="5" t="s">
        <v>63</v>
      </c>
      <c r="K210" s="5" t="s">
        <v>1797</v>
      </c>
      <c r="L210" s="14" t="s">
        <v>350</v>
      </c>
      <c r="M210" s="18" t="s">
        <v>1782</v>
      </c>
      <c r="N210" s="5" t="s">
        <v>19</v>
      </c>
      <c r="O210" s="5" t="s">
        <v>103</v>
      </c>
      <c r="P210" s="5"/>
      <c r="Q210" s="5"/>
      <c r="R210" s="5"/>
      <c r="S210" s="7"/>
      <c r="T210" s="7"/>
      <c r="U210" s="7"/>
      <c r="V210" s="7"/>
      <c r="W210" s="7"/>
      <c r="X210" s="7"/>
      <c r="Y210" s="7"/>
      <c r="Z210" s="7"/>
      <c r="AA210" s="7"/>
      <c r="AB210" s="7"/>
      <c r="AC210" s="7"/>
      <c r="AD210" s="7"/>
      <c r="AE210" s="7"/>
      <c r="AF210" s="7"/>
      <c r="AG210" s="7"/>
      <c r="AH210" s="7"/>
    </row>
    <row r="211" spans="1:34" s="7" customFormat="1" ht="56.25">
      <c r="A211" s="206">
        <v>175</v>
      </c>
      <c r="B211" s="34" t="s">
        <v>133</v>
      </c>
      <c r="C211" s="5" t="s">
        <v>598</v>
      </c>
      <c r="D211" s="16" t="s">
        <v>1766</v>
      </c>
      <c r="E211" s="5">
        <v>43</v>
      </c>
      <c r="F211" s="5">
        <v>1983</v>
      </c>
      <c r="G211" s="5">
        <v>40070.54</v>
      </c>
      <c r="H211" s="6">
        <v>12065.04</v>
      </c>
      <c r="I211" s="29">
        <v>912567.82</v>
      </c>
      <c r="J211" s="5" t="s">
        <v>63</v>
      </c>
      <c r="K211" s="5" t="s">
        <v>1798</v>
      </c>
      <c r="L211" s="14" t="s">
        <v>350</v>
      </c>
      <c r="M211" s="18" t="s">
        <v>1782</v>
      </c>
      <c r="N211" s="5" t="s">
        <v>19</v>
      </c>
      <c r="O211" s="5"/>
      <c r="P211" s="5"/>
      <c r="Q211" s="5"/>
      <c r="R211" s="5"/>
    </row>
    <row r="212" spans="1:34" s="4" customFormat="1" ht="75.75" customHeight="1">
      <c r="A212" s="207">
        <v>320</v>
      </c>
      <c r="B212" s="34" t="s">
        <v>133</v>
      </c>
      <c r="C212" s="18" t="s">
        <v>624</v>
      </c>
      <c r="D212" s="190" t="s">
        <v>1591</v>
      </c>
      <c r="E212" s="40">
        <v>47.2</v>
      </c>
      <c r="F212" s="5">
        <v>1984</v>
      </c>
      <c r="G212" s="5"/>
      <c r="H212" s="6"/>
      <c r="I212" s="5"/>
      <c r="J212" s="5" t="s">
        <v>63</v>
      </c>
      <c r="K212" s="5" t="s">
        <v>1799</v>
      </c>
      <c r="L212" s="14" t="s">
        <v>350</v>
      </c>
      <c r="M212" s="18" t="s">
        <v>1782</v>
      </c>
      <c r="N212" s="5" t="s">
        <v>19</v>
      </c>
      <c r="O212" s="5"/>
      <c r="P212" s="5"/>
      <c r="Q212" s="5"/>
      <c r="R212" s="5"/>
      <c r="S212" s="7"/>
      <c r="T212" s="7"/>
      <c r="U212" s="7"/>
      <c r="V212" s="7"/>
      <c r="W212" s="7"/>
      <c r="X212" s="7"/>
      <c r="Y212" s="7"/>
      <c r="Z212" s="7"/>
      <c r="AA212" s="7"/>
      <c r="AB212" s="7"/>
      <c r="AC212" s="7"/>
      <c r="AD212" s="7"/>
      <c r="AE212" s="7"/>
      <c r="AF212" s="7"/>
      <c r="AG212" s="7"/>
      <c r="AH212" s="7"/>
    </row>
    <row r="213" spans="1:34" s="4" customFormat="1" ht="56.25">
      <c r="A213" s="207">
        <v>174</v>
      </c>
      <c r="B213" s="34" t="s">
        <v>133</v>
      </c>
      <c r="C213" s="5" t="s">
        <v>592</v>
      </c>
      <c r="D213" s="214" t="s">
        <v>1765</v>
      </c>
      <c r="E213" s="5">
        <v>42.3</v>
      </c>
      <c r="F213" s="5">
        <v>1983</v>
      </c>
      <c r="G213" s="5">
        <v>26964.95</v>
      </c>
      <c r="H213" s="6">
        <v>6393.98</v>
      </c>
      <c r="I213" s="30">
        <v>619282.1</v>
      </c>
      <c r="J213" s="5" t="s">
        <v>63</v>
      </c>
      <c r="K213" s="5" t="s">
        <v>1800</v>
      </c>
      <c r="L213" s="14" t="s">
        <v>350</v>
      </c>
      <c r="M213" s="18" t="s">
        <v>1782</v>
      </c>
      <c r="N213" s="5" t="s">
        <v>19</v>
      </c>
      <c r="O213" s="5"/>
      <c r="P213" s="5"/>
      <c r="Q213" s="5"/>
      <c r="R213" s="5"/>
    </row>
    <row r="214" spans="1:34" s="4" customFormat="1" ht="56.25">
      <c r="A214" s="206">
        <v>435</v>
      </c>
      <c r="B214" s="34" t="s">
        <v>133</v>
      </c>
      <c r="C214" s="5" t="s">
        <v>403</v>
      </c>
      <c r="D214" s="16" t="s">
        <v>1618</v>
      </c>
      <c r="E214" s="5">
        <v>29.9</v>
      </c>
      <c r="F214" s="5">
        <v>1972</v>
      </c>
      <c r="G214" s="5">
        <v>166917.99</v>
      </c>
      <c r="H214" s="6">
        <v>9491.67</v>
      </c>
      <c r="I214" s="30">
        <v>335468.07</v>
      </c>
      <c r="J214" s="5" t="s">
        <v>63</v>
      </c>
      <c r="K214" s="218" t="s">
        <v>1835</v>
      </c>
      <c r="L214" s="14" t="s">
        <v>350</v>
      </c>
      <c r="M214" s="18" t="s">
        <v>1834</v>
      </c>
      <c r="N214" s="5" t="s">
        <v>19</v>
      </c>
      <c r="O214" s="5" t="s">
        <v>103</v>
      </c>
      <c r="P214" s="5"/>
      <c r="Q214" s="5"/>
      <c r="R214" s="5"/>
      <c r="S214" s="7"/>
      <c r="T214" s="7"/>
      <c r="U214" s="7"/>
      <c r="V214" s="7"/>
      <c r="W214" s="7"/>
      <c r="X214" s="7"/>
      <c r="Y214" s="7"/>
      <c r="Z214" s="7"/>
      <c r="AA214" s="7"/>
      <c r="AB214" s="7"/>
      <c r="AC214" s="7"/>
      <c r="AD214" s="7"/>
      <c r="AE214" s="7"/>
      <c r="AF214" s="7"/>
      <c r="AG214" s="7"/>
      <c r="AH214" s="7"/>
    </row>
    <row r="215" spans="1:34" s="4" customFormat="1" ht="56.25">
      <c r="A215" s="206">
        <v>349</v>
      </c>
      <c r="B215" s="34" t="s">
        <v>133</v>
      </c>
      <c r="C215" s="5" t="s">
        <v>280</v>
      </c>
      <c r="D215" s="16" t="s">
        <v>490</v>
      </c>
      <c r="E215" s="5">
        <v>45.2</v>
      </c>
      <c r="F215" s="5">
        <v>1991</v>
      </c>
      <c r="G215" s="5">
        <v>157623.26</v>
      </c>
      <c r="H215" s="6">
        <v>6176.14</v>
      </c>
      <c r="I215" s="5"/>
      <c r="J215" s="5" t="s">
        <v>63</v>
      </c>
      <c r="K215" s="5" t="s">
        <v>1836</v>
      </c>
      <c r="L215" s="14" t="s">
        <v>350</v>
      </c>
      <c r="M215" s="18" t="s">
        <v>1834</v>
      </c>
      <c r="N215" s="5" t="s">
        <v>19</v>
      </c>
      <c r="O215" s="5" t="s">
        <v>103</v>
      </c>
      <c r="P215" s="5"/>
      <c r="Q215" s="5"/>
      <c r="R215" s="5"/>
      <c r="S215" s="7"/>
      <c r="T215" s="7"/>
      <c r="U215" s="7"/>
      <c r="V215" s="7"/>
      <c r="W215" s="7"/>
      <c r="X215" s="7"/>
      <c r="Y215" s="7"/>
      <c r="Z215" s="7"/>
      <c r="AA215" s="7"/>
      <c r="AB215" s="7"/>
      <c r="AC215" s="7"/>
      <c r="AD215" s="7"/>
      <c r="AE215" s="7"/>
      <c r="AF215" s="7"/>
      <c r="AG215" s="7"/>
      <c r="AH215" s="7"/>
    </row>
    <row r="216" spans="1:34" s="4" customFormat="1" ht="56.25">
      <c r="A216" s="207">
        <v>340</v>
      </c>
      <c r="B216" s="34" t="s">
        <v>133</v>
      </c>
      <c r="C216" s="5" t="s">
        <v>270</v>
      </c>
      <c r="D216" s="16" t="s">
        <v>1595</v>
      </c>
      <c r="E216" s="5">
        <v>49.6</v>
      </c>
      <c r="F216" s="5">
        <v>1982</v>
      </c>
      <c r="G216" s="5">
        <v>23420.71</v>
      </c>
      <c r="H216" s="6">
        <v>6325.78</v>
      </c>
      <c r="I216" s="30">
        <v>631205.14</v>
      </c>
      <c r="J216" s="5" t="s">
        <v>63</v>
      </c>
      <c r="K216" s="5" t="s">
        <v>1837</v>
      </c>
      <c r="L216" s="14" t="s">
        <v>350</v>
      </c>
      <c r="M216" s="18" t="s">
        <v>1834</v>
      </c>
      <c r="N216" s="5" t="s">
        <v>19</v>
      </c>
      <c r="O216" s="5" t="s">
        <v>103</v>
      </c>
      <c r="P216" s="5"/>
      <c r="Q216" s="5"/>
      <c r="R216" s="5"/>
      <c r="S216" s="7"/>
      <c r="T216" s="7"/>
      <c r="U216" s="7"/>
      <c r="V216" s="7"/>
      <c r="W216" s="7"/>
      <c r="X216" s="7"/>
      <c r="Y216" s="7"/>
      <c r="Z216" s="7"/>
      <c r="AA216" s="7"/>
      <c r="AB216" s="7"/>
      <c r="AC216" s="7"/>
      <c r="AD216" s="7"/>
      <c r="AE216" s="7"/>
      <c r="AF216" s="7"/>
      <c r="AG216" s="7"/>
      <c r="AH216" s="7"/>
    </row>
    <row r="217" spans="1:34" s="4" customFormat="1" ht="56.25">
      <c r="A217" s="206">
        <v>241</v>
      </c>
      <c r="B217" s="34" t="s">
        <v>133</v>
      </c>
      <c r="C217" s="5" t="s">
        <v>181</v>
      </c>
      <c r="D217" s="16" t="s">
        <v>1577</v>
      </c>
      <c r="E217" s="11">
        <v>39.5</v>
      </c>
      <c r="F217" s="11" t="s">
        <v>829</v>
      </c>
      <c r="G217" s="5">
        <v>40059.56</v>
      </c>
      <c r="H217" s="6">
        <v>16279.68</v>
      </c>
      <c r="I217" s="30">
        <v>518508.99</v>
      </c>
      <c r="J217" s="5" t="s">
        <v>63</v>
      </c>
      <c r="K217" s="5" t="s">
        <v>1838</v>
      </c>
      <c r="L217" s="14" t="s">
        <v>350</v>
      </c>
      <c r="M217" s="18" t="s">
        <v>1834</v>
      </c>
      <c r="N217" s="5" t="s">
        <v>19</v>
      </c>
      <c r="O217" s="5" t="s">
        <v>103</v>
      </c>
      <c r="P217" s="5"/>
      <c r="Q217" s="5"/>
      <c r="R217" s="5"/>
      <c r="S217" s="7"/>
      <c r="T217" s="7"/>
      <c r="U217" s="7"/>
      <c r="V217" s="7"/>
      <c r="W217" s="7"/>
      <c r="X217" s="7"/>
      <c r="Y217" s="7"/>
      <c r="Z217" s="7"/>
      <c r="AA217" s="7"/>
      <c r="AB217" s="7"/>
      <c r="AC217" s="7"/>
      <c r="AD217" s="7"/>
      <c r="AE217" s="7"/>
      <c r="AF217" s="7"/>
      <c r="AG217" s="7"/>
      <c r="AH217" s="7"/>
    </row>
    <row r="218" spans="1:34" s="4" customFormat="1" ht="56.25">
      <c r="A218" s="206">
        <v>239</v>
      </c>
      <c r="B218" s="34" t="s">
        <v>133</v>
      </c>
      <c r="C218" s="5" t="s">
        <v>178</v>
      </c>
      <c r="D218" s="16" t="s">
        <v>490</v>
      </c>
      <c r="E218" s="5">
        <v>39.4</v>
      </c>
      <c r="F218" s="5">
        <v>1992</v>
      </c>
      <c r="G218" s="5">
        <v>54192.59</v>
      </c>
      <c r="H218" s="6">
        <v>8795.52</v>
      </c>
      <c r="I218" s="5"/>
      <c r="J218" s="5" t="s">
        <v>63</v>
      </c>
      <c r="K218" s="5" t="s">
        <v>1839</v>
      </c>
      <c r="L218" s="14" t="s">
        <v>350</v>
      </c>
      <c r="M218" s="18" t="s">
        <v>1834</v>
      </c>
      <c r="N218" s="5" t="s">
        <v>19</v>
      </c>
      <c r="O218" s="5" t="s">
        <v>103</v>
      </c>
      <c r="P218" s="5"/>
      <c r="Q218" s="5"/>
      <c r="R218" s="5"/>
      <c r="S218" s="7"/>
      <c r="T218" s="7"/>
      <c r="U218" s="7"/>
      <c r="V218" s="7"/>
      <c r="W218" s="7"/>
      <c r="X218" s="7"/>
      <c r="Y218" s="7"/>
      <c r="Z218" s="7"/>
      <c r="AA218" s="7"/>
      <c r="AB218" s="7"/>
      <c r="AC218" s="7"/>
      <c r="AD218" s="7"/>
      <c r="AE218" s="7"/>
      <c r="AF218" s="7"/>
      <c r="AG218" s="7"/>
      <c r="AH218" s="7"/>
    </row>
    <row r="219" spans="1:34" s="4" customFormat="1" ht="56.25">
      <c r="A219" s="206">
        <v>343</v>
      </c>
      <c r="B219" s="34" t="s">
        <v>133</v>
      </c>
      <c r="C219" s="5" t="s">
        <v>273</v>
      </c>
      <c r="D219" s="30" t="s">
        <v>454</v>
      </c>
      <c r="E219" s="5">
        <v>39.1</v>
      </c>
      <c r="F219" s="5">
        <v>1979</v>
      </c>
      <c r="G219" s="5">
        <v>43371.39</v>
      </c>
      <c r="H219" s="6">
        <v>14363.18</v>
      </c>
      <c r="I219" s="30">
        <v>375039.38</v>
      </c>
      <c r="J219" s="5" t="s">
        <v>63</v>
      </c>
      <c r="K219" s="5" t="s">
        <v>1840</v>
      </c>
      <c r="L219" s="14" t="s">
        <v>350</v>
      </c>
      <c r="M219" s="18" t="s">
        <v>1834</v>
      </c>
      <c r="N219" s="5" t="s">
        <v>19</v>
      </c>
      <c r="O219" s="5" t="s">
        <v>103</v>
      </c>
      <c r="P219" s="5"/>
      <c r="Q219" s="5"/>
      <c r="R219" s="5"/>
      <c r="S219" s="7"/>
      <c r="T219" s="7"/>
      <c r="U219" s="7"/>
      <c r="V219" s="7"/>
      <c r="W219" s="7"/>
      <c r="X219" s="7"/>
      <c r="Y219" s="7"/>
      <c r="Z219" s="7"/>
      <c r="AA219" s="7"/>
      <c r="AB219" s="7"/>
      <c r="AC219" s="7"/>
      <c r="AD219" s="7"/>
      <c r="AE219" s="7"/>
      <c r="AF219" s="7"/>
      <c r="AG219" s="7"/>
      <c r="AH219" s="7"/>
    </row>
    <row r="220" spans="1:34" s="4" customFormat="1" ht="67.5" customHeight="1">
      <c r="A220" s="207">
        <v>312</v>
      </c>
      <c r="B220" s="28" t="s">
        <v>133</v>
      </c>
      <c r="C220" s="18" t="s">
        <v>626</v>
      </c>
      <c r="D220" s="192" t="s">
        <v>1641</v>
      </c>
      <c r="E220" s="173">
        <v>41.5</v>
      </c>
      <c r="F220" s="33"/>
      <c r="G220" s="5"/>
      <c r="H220" s="6"/>
      <c r="I220" s="5"/>
      <c r="J220" s="5" t="s">
        <v>63</v>
      </c>
      <c r="K220" s="92" t="s">
        <v>1841</v>
      </c>
      <c r="L220" s="14" t="s">
        <v>350</v>
      </c>
      <c r="M220" s="18" t="s">
        <v>1834</v>
      </c>
      <c r="N220" s="5" t="s">
        <v>19</v>
      </c>
      <c r="O220" s="5"/>
      <c r="P220" s="5"/>
      <c r="Q220" s="5"/>
      <c r="R220" s="5"/>
      <c r="S220" s="7"/>
      <c r="T220" s="7"/>
      <c r="U220" s="7"/>
      <c r="V220" s="7"/>
      <c r="W220" s="7"/>
      <c r="X220" s="7"/>
      <c r="Y220" s="7"/>
      <c r="Z220" s="7"/>
      <c r="AA220" s="7"/>
      <c r="AB220" s="7"/>
      <c r="AC220" s="7"/>
      <c r="AD220" s="7"/>
      <c r="AE220" s="7"/>
      <c r="AF220" s="7"/>
      <c r="AG220" s="7"/>
      <c r="AH220" s="7"/>
    </row>
    <row r="221" spans="1:34" s="7" customFormat="1" ht="56.25">
      <c r="A221" s="207">
        <v>164</v>
      </c>
      <c r="B221" s="34" t="s">
        <v>133</v>
      </c>
      <c r="C221" s="8" t="s">
        <v>1201</v>
      </c>
      <c r="D221" s="16" t="s">
        <v>1202</v>
      </c>
      <c r="E221" s="5">
        <v>43</v>
      </c>
      <c r="F221" s="5">
        <v>1981</v>
      </c>
      <c r="G221" s="5">
        <v>28255.84</v>
      </c>
      <c r="H221" s="6">
        <v>7575.9</v>
      </c>
      <c r="I221" s="5">
        <v>833875.24</v>
      </c>
      <c r="J221" s="5" t="s">
        <v>63</v>
      </c>
      <c r="K221" s="5" t="s">
        <v>1842</v>
      </c>
      <c r="L221" s="14" t="s">
        <v>350</v>
      </c>
      <c r="M221" s="18" t="s">
        <v>1834</v>
      </c>
      <c r="N221" s="5" t="s">
        <v>19</v>
      </c>
      <c r="O221" s="5"/>
      <c r="P221" s="5"/>
      <c r="Q221" s="5"/>
      <c r="R221" s="5"/>
    </row>
    <row r="222" spans="1:34" s="7" customFormat="1" ht="56.25">
      <c r="A222" s="207">
        <v>174</v>
      </c>
      <c r="B222" s="35" t="s">
        <v>133</v>
      </c>
      <c r="C222" s="31" t="s">
        <v>597</v>
      </c>
      <c r="D222" s="16" t="s">
        <v>1212</v>
      </c>
      <c r="E222" s="5">
        <v>51.8</v>
      </c>
      <c r="F222" s="5">
        <v>1968</v>
      </c>
      <c r="G222" s="5">
        <v>18695.78</v>
      </c>
      <c r="H222" s="6">
        <v>18695.78</v>
      </c>
      <c r="I222" s="30">
        <v>603924.55000000005</v>
      </c>
      <c r="J222" s="5" t="s">
        <v>63</v>
      </c>
      <c r="K222" s="5" t="s">
        <v>1843</v>
      </c>
      <c r="L222" s="14" t="s">
        <v>350</v>
      </c>
      <c r="M222" s="18" t="s">
        <v>1834</v>
      </c>
      <c r="N222" s="5" t="s">
        <v>19</v>
      </c>
      <c r="O222" s="5"/>
      <c r="P222" s="5"/>
      <c r="Q222" s="5"/>
      <c r="R222" s="5"/>
    </row>
    <row r="223" spans="1:34" s="41" customFormat="1" ht="77.25" customHeight="1">
      <c r="A223" s="207">
        <v>450</v>
      </c>
      <c r="B223" s="34" t="s">
        <v>53</v>
      </c>
      <c r="C223" s="5" t="s">
        <v>1073</v>
      </c>
      <c r="D223" s="190" t="s">
        <v>490</v>
      </c>
      <c r="E223" s="200">
        <v>73</v>
      </c>
      <c r="F223" s="201" t="s">
        <v>828</v>
      </c>
      <c r="G223" s="202"/>
      <c r="H223" s="33"/>
      <c r="I223" s="33"/>
      <c r="J223" s="33"/>
      <c r="K223" s="33"/>
      <c r="L223" s="14" t="s">
        <v>350</v>
      </c>
      <c r="M223" s="18"/>
      <c r="N223" s="33"/>
      <c r="O223" s="33"/>
      <c r="P223" s="33"/>
      <c r="Q223" s="33"/>
      <c r="R223" s="33"/>
    </row>
    <row r="224" spans="1:34" s="4" customFormat="1" ht="52.5" customHeight="1">
      <c r="A224" s="206">
        <v>189</v>
      </c>
      <c r="B224" s="28" t="s">
        <v>133</v>
      </c>
      <c r="C224" s="5" t="s">
        <v>1826</v>
      </c>
      <c r="D224" s="5" t="s">
        <v>412</v>
      </c>
      <c r="E224" s="5">
        <v>41.8</v>
      </c>
      <c r="F224" s="5">
        <v>2007</v>
      </c>
      <c r="G224" s="5">
        <v>594173.62</v>
      </c>
      <c r="H224" s="6">
        <v>22465.46</v>
      </c>
      <c r="I224" s="30">
        <v>849439.12</v>
      </c>
      <c r="J224" s="5" t="s">
        <v>1486</v>
      </c>
      <c r="K224" s="5" t="s">
        <v>1830</v>
      </c>
      <c r="L224" s="111" t="s">
        <v>1484</v>
      </c>
      <c r="M224" s="18" t="s">
        <v>1827</v>
      </c>
      <c r="N224" s="5" t="s">
        <v>19</v>
      </c>
      <c r="O224" s="5" t="s">
        <v>638</v>
      </c>
      <c r="P224" s="18" t="s">
        <v>1090</v>
      </c>
      <c r="Q224" s="5"/>
      <c r="R224" s="5"/>
      <c r="S224" s="7"/>
      <c r="T224" s="7"/>
      <c r="U224" s="7"/>
      <c r="V224" s="7"/>
      <c r="W224" s="7"/>
      <c r="X224" s="7"/>
      <c r="Y224" s="7"/>
      <c r="Z224" s="7"/>
      <c r="AA224" s="7"/>
      <c r="AB224" s="7"/>
      <c r="AC224" s="7"/>
      <c r="AD224" s="7"/>
      <c r="AE224" s="7"/>
      <c r="AF224" s="7"/>
      <c r="AG224" s="7"/>
      <c r="AH224" s="7"/>
    </row>
    <row r="225" spans="1:34" s="4" customFormat="1" ht="56.25">
      <c r="A225" s="206">
        <v>173</v>
      </c>
      <c r="B225" s="34" t="s">
        <v>133</v>
      </c>
      <c r="C225" s="5" t="s">
        <v>137</v>
      </c>
      <c r="D225" s="16" t="s">
        <v>1570</v>
      </c>
      <c r="E225" s="5">
        <v>46.2</v>
      </c>
      <c r="F225" s="5">
        <v>1976</v>
      </c>
      <c r="G225" s="5">
        <v>24024.73</v>
      </c>
      <c r="H225" s="6">
        <v>8651.85</v>
      </c>
      <c r="I225" s="29">
        <v>691274.43</v>
      </c>
      <c r="J225" s="5" t="s">
        <v>63</v>
      </c>
      <c r="K225" s="5" t="s">
        <v>1828</v>
      </c>
      <c r="L225" s="14" t="s">
        <v>350</v>
      </c>
      <c r="M225" s="18" t="s">
        <v>1827</v>
      </c>
      <c r="N225" s="5" t="s">
        <v>19</v>
      </c>
      <c r="O225" s="5" t="s">
        <v>103</v>
      </c>
      <c r="P225" s="5"/>
      <c r="Q225" s="5"/>
      <c r="R225" s="5"/>
      <c r="S225" s="7"/>
      <c r="T225" s="7"/>
      <c r="U225" s="7"/>
      <c r="V225" s="7"/>
      <c r="W225" s="7"/>
      <c r="X225" s="7"/>
      <c r="Y225" s="7"/>
      <c r="Z225" s="7"/>
      <c r="AA225" s="7"/>
      <c r="AB225" s="7"/>
      <c r="AC225" s="7"/>
      <c r="AD225" s="7"/>
      <c r="AE225" s="7"/>
      <c r="AF225" s="7"/>
      <c r="AG225" s="7"/>
      <c r="AH225" s="7"/>
    </row>
    <row r="226" spans="1:34" s="4" customFormat="1" ht="56.25">
      <c r="A226" s="206">
        <v>339</v>
      </c>
      <c r="B226" s="34" t="s">
        <v>133</v>
      </c>
      <c r="C226" s="5" t="s">
        <v>272</v>
      </c>
      <c r="D226" s="16" t="s">
        <v>1596</v>
      </c>
      <c r="E226" s="5">
        <v>38.299999999999997</v>
      </c>
      <c r="F226" s="5">
        <v>1980</v>
      </c>
      <c r="G226" s="5">
        <v>489194.69</v>
      </c>
      <c r="H226" s="6">
        <v>13845.12</v>
      </c>
      <c r="I226" s="30">
        <v>367365.94</v>
      </c>
      <c r="J226" s="5" t="s">
        <v>63</v>
      </c>
      <c r="K226" s="5" t="s">
        <v>1829</v>
      </c>
      <c r="L226" s="14" t="s">
        <v>350</v>
      </c>
      <c r="M226" s="18" t="s">
        <v>1827</v>
      </c>
      <c r="N226" s="5" t="s">
        <v>19</v>
      </c>
      <c r="O226" s="5" t="s">
        <v>103</v>
      </c>
      <c r="P226" s="5"/>
      <c r="Q226" s="5"/>
      <c r="R226" s="5"/>
      <c r="S226" s="7"/>
      <c r="T226" s="7"/>
      <c r="U226" s="7"/>
      <c r="V226" s="7"/>
      <c r="W226" s="7"/>
      <c r="X226" s="7"/>
      <c r="Y226" s="7"/>
      <c r="Z226" s="7"/>
      <c r="AA226" s="7"/>
      <c r="AB226" s="7"/>
      <c r="AC226" s="7"/>
      <c r="AD226" s="7"/>
      <c r="AE226" s="7"/>
      <c r="AF226" s="7"/>
      <c r="AG226" s="7"/>
      <c r="AH226" s="7"/>
    </row>
    <row r="227" spans="1:34" s="4" customFormat="1" ht="56.25">
      <c r="A227" s="206">
        <v>393</v>
      </c>
      <c r="B227" s="34" t="s">
        <v>133</v>
      </c>
      <c r="C227" s="5" t="s">
        <v>331</v>
      </c>
      <c r="D227" s="16" t="s">
        <v>490</v>
      </c>
      <c r="E227" s="5">
        <v>26.3</v>
      </c>
      <c r="F227" s="5">
        <v>1966</v>
      </c>
      <c r="G227" s="5">
        <v>28560.84</v>
      </c>
      <c r="H227" s="5">
        <v>28560.84</v>
      </c>
      <c r="I227" s="5">
        <v>346109.32</v>
      </c>
      <c r="J227" s="5" t="s">
        <v>63</v>
      </c>
      <c r="K227" s="5" t="s">
        <v>1831</v>
      </c>
      <c r="L227" s="14" t="s">
        <v>350</v>
      </c>
      <c r="M227" s="18" t="s">
        <v>1827</v>
      </c>
      <c r="N227" s="5" t="s">
        <v>19</v>
      </c>
      <c r="O227" s="71" t="s">
        <v>103</v>
      </c>
      <c r="P227" s="18" t="s">
        <v>661</v>
      </c>
      <c r="Q227" s="5"/>
      <c r="R227" s="5"/>
      <c r="S227" s="7"/>
      <c r="T227" s="7"/>
      <c r="U227" s="7"/>
      <c r="V227" s="7"/>
      <c r="W227" s="7"/>
      <c r="X227" s="7"/>
      <c r="Y227" s="7"/>
      <c r="Z227" s="7"/>
      <c r="AA227" s="7"/>
      <c r="AB227" s="7"/>
      <c r="AC227" s="7"/>
      <c r="AD227" s="7"/>
      <c r="AE227" s="7"/>
      <c r="AF227" s="7"/>
      <c r="AG227" s="7"/>
      <c r="AH227" s="7"/>
    </row>
    <row r="228" spans="1:34" s="4" customFormat="1" ht="78.75" customHeight="1">
      <c r="A228" s="207">
        <v>300</v>
      </c>
      <c r="B228" s="34" t="s">
        <v>133</v>
      </c>
      <c r="C228" s="8" t="s">
        <v>1780</v>
      </c>
      <c r="D228" s="16" t="s">
        <v>490</v>
      </c>
      <c r="E228" s="5">
        <v>42.9</v>
      </c>
      <c r="F228" s="5">
        <v>1971</v>
      </c>
      <c r="G228" s="5"/>
      <c r="H228" s="6"/>
      <c r="I228" s="30"/>
      <c r="J228" s="5" t="s">
        <v>63</v>
      </c>
      <c r="K228" s="5" t="s">
        <v>1832</v>
      </c>
      <c r="L228" s="14" t="s">
        <v>350</v>
      </c>
      <c r="M228" s="18" t="s">
        <v>1827</v>
      </c>
      <c r="N228" s="5" t="s">
        <v>19</v>
      </c>
      <c r="O228" s="5"/>
      <c r="P228" s="5"/>
      <c r="Q228" s="5"/>
      <c r="R228" s="5"/>
      <c r="S228" s="7"/>
      <c r="T228" s="7"/>
      <c r="U228" s="7"/>
      <c r="V228" s="7"/>
      <c r="W228" s="7"/>
      <c r="X228" s="7"/>
      <c r="Y228" s="7"/>
      <c r="Z228" s="7"/>
      <c r="AA228" s="7"/>
      <c r="AB228" s="7"/>
      <c r="AC228" s="7"/>
      <c r="AD228" s="7"/>
      <c r="AE228" s="7"/>
      <c r="AF228" s="7"/>
      <c r="AG228" s="7"/>
      <c r="AH228" s="7"/>
    </row>
    <row r="229" spans="1:34" s="4" customFormat="1" ht="56.25">
      <c r="A229" s="207">
        <v>394</v>
      </c>
      <c r="B229" s="34" t="s">
        <v>205</v>
      </c>
      <c r="C229" s="5" t="s">
        <v>1812</v>
      </c>
      <c r="D229" s="16" t="s">
        <v>1813</v>
      </c>
      <c r="E229" s="5">
        <v>79.8</v>
      </c>
      <c r="F229" s="5">
        <v>1966</v>
      </c>
      <c r="G229" s="5">
        <v>6844.2</v>
      </c>
      <c r="H229" s="5">
        <v>6844.2</v>
      </c>
      <c r="I229" s="5">
        <v>981145.79</v>
      </c>
      <c r="J229" s="5" t="s">
        <v>63</v>
      </c>
      <c r="K229" s="5" t="s">
        <v>1833</v>
      </c>
      <c r="L229" s="14" t="s">
        <v>350</v>
      </c>
      <c r="M229" s="18" t="s">
        <v>1827</v>
      </c>
      <c r="N229" s="5" t="s">
        <v>19</v>
      </c>
      <c r="O229" s="5"/>
      <c r="P229" s="5"/>
      <c r="Q229" s="5"/>
      <c r="R229" s="5"/>
      <c r="S229" s="7"/>
      <c r="T229" s="7"/>
      <c r="U229" s="7"/>
      <c r="V229" s="7"/>
      <c r="W229" s="7"/>
      <c r="X229" s="7"/>
      <c r="Y229" s="7"/>
      <c r="Z229" s="7"/>
      <c r="AA229" s="7"/>
      <c r="AB229" s="7"/>
      <c r="AC229" s="7"/>
      <c r="AD229" s="7"/>
      <c r="AE229" s="7"/>
      <c r="AF229" s="7"/>
      <c r="AG229" s="7"/>
      <c r="AH229" s="7"/>
    </row>
    <row r="230" spans="1:34" s="4" customFormat="1" ht="56.25">
      <c r="A230" s="206" t="s">
        <v>2813</v>
      </c>
      <c r="B230" s="34" t="s">
        <v>133</v>
      </c>
      <c r="C230" s="5" t="s">
        <v>147</v>
      </c>
      <c r="D230" s="16" t="s">
        <v>2815</v>
      </c>
      <c r="E230" s="5">
        <v>41</v>
      </c>
      <c r="F230" s="5">
        <v>1980</v>
      </c>
      <c r="G230" s="5">
        <v>36237.800000000003</v>
      </c>
      <c r="H230" s="6">
        <v>11871.46</v>
      </c>
      <c r="I230" s="29">
        <v>400290.79</v>
      </c>
      <c r="J230" s="5" t="s">
        <v>63</v>
      </c>
      <c r="K230" s="5" t="s">
        <v>2035</v>
      </c>
      <c r="L230" s="14" t="s">
        <v>350</v>
      </c>
      <c r="M230" s="18" t="s">
        <v>2034</v>
      </c>
      <c r="N230" s="5" t="s">
        <v>19</v>
      </c>
      <c r="O230" s="5" t="s">
        <v>103</v>
      </c>
      <c r="P230" s="5"/>
      <c r="Q230" s="5"/>
      <c r="R230" s="5"/>
    </row>
    <row r="231" spans="1:34" s="4" customFormat="1" ht="56.25">
      <c r="A231" s="207">
        <v>180</v>
      </c>
      <c r="B231" s="34" t="s">
        <v>133</v>
      </c>
      <c r="C231" s="5" t="s">
        <v>148</v>
      </c>
      <c r="D231" s="16" t="s">
        <v>1572</v>
      </c>
      <c r="E231" s="5">
        <v>49.6</v>
      </c>
      <c r="F231" s="5">
        <v>1980</v>
      </c>
      <c r="G231" s="5">
        <v>63440.99</v>
      </c>
      <c r="H231" s="6">
        <v>20073.23</v>
      </c>
      <c r="I231" s="30">
        <v>484254.22</v>
      </c>
      <c r="J231" s="5" t="s">
        <v>63</v>
      </c>
      <c r="K231" s="5" t="s">
        <v>2036</v>
      </c>
      <c r="L231" s="14" t="s">
        <v>350</v>
      </c>
      <c r="M231" s="18" t="s">
        <v>2034</v>
      </c>
      <c r="N231" s="5" t="s">
        <v>19</v>
      </c>
      <c r="O231" s="5" t="s">
        <v>103</v>
      </c>
      <c r="P231" s="5"/>
      <c r="Q231" s="5"/>
      <c r="R231" s="5"/>
    </row>
    <row r="232" spans="1:34" s="4" customFormat="1" ht="56.25">
      <c r="A232" s="206">
        <v>235</v>
      </c>
      <c r="B232" s="34" t="s">
        <v>133</v>
      </c>
      <c r="C232" s="5" t="s">
        <v>1188</v>
      </c>
      <c r="D232" s="16" t="s">
        <v>1576</v>
      </c>
      <c r="E232" s="5">
        <v>52.3</v>
      </c>
      <c r="F232" s="5">
        <v>1989</v>
      </c>
      <c r="G232" s="5">
        <v>209396.1</v>
      </c>
      <c r="H232" s="6">
        <v>10947.49</v>
      </c>
      <c r="I232" s="30">
        <v>619485.13</v>
      </c>
      <c r="J232" s="5" t="s">
        <v>63</v>
      </c>
      <c r="K232" s="5" t="s">
        <v>2037</v>
      </c>
      <c r="L232" s="14" t="s">
        <v>350</v>
      </c>
      <c r="M232" s="18" t="s">
        <v>2034</v>
      </c>
      <c r="N232" s="5" t="s">
        <v>19</v>
      </c>
      <c r="O232" s="5" t="s">
        <v>103</v>
      </c>
      <c r="P232" s="5"/>
      <c r="Q232" s="5"/>
      <c r="R232" s="5"/>
    </row>
    <row r="233" spans="1:34" s="4" customFormat="1" ht="56.25">
      <c r="A233" s="206">
        <v>209</v>
      </c>
      <c r="B233" s="34" t="s">
        <v>133</v>
      </c>
      <c r="C233" s="5" t="s">
        <v>163</v>
      </c>
      <c r="D233" s="16" t="s">
        <v>1574</v>
      </c>
      <c r="E233" s="5">
        <v>64.400000000000006</v>
      </c>
      <c r="F233" s="5">
        <v>1986</v>
      </c>
      <c r="G233" s="5">
        <v>70875.37</v>
      </c>
      <c r="H233" s="6">
        <v>15938.39</v>
      </c>
      <c r="I233" s="30">
        <v>982742.07</v>
      </c>
      <c r="J233" s="5" t="s">
        <v>63</v>
      </c>
      <c r="K233" s="5" t="s">
        <v>2038</v>
      </c>
      <c r="L233" s="14" t="s">
        <v>350</v>
      </c>
      <c r="M233" s="18" t="s">
        <v>2034</v>
      </c>
      <c r="N233" s="5" t="s">
        <v>19</v>
      </c>
      <c r="O233" s="71" t="s">
        <v>103</v>
      </c>
      <c r="P233" s="18" t="s">
        <v>660</v>
      </c>
      <c r="Q233" s="5"/>
      <c r="R233" s="5"/>
    </row>
    <row r="234" spans="1:34" s="4" customFormat="1" ht="56.25">
      <c r="A234" s="206">
        <v>395</v>
      </c>
      <c r="B234" s="34" t="s">
        <v>133</v>
      </c>
      <c r="C234" s="5" t="s">
        <v>337</v>
      </c>
      <c r="D234" s="18" t="s">
        <v>490</v>
      </c>
      <c r="E234" s="5">
        <v>48.3</v>
      </c>
      <c r="F234" s="5">
        <v>1973</v>
      </c>
      <c r="G234" s="5">
        <v>42102.2</v>
      </c>
      <c r="H234" s="6">
        <v>13929.87</v>
      </c>
      <c r="I234" s="5"/>
      <c r="J234" s="5" t="s">
        <v>63</v>
      </c>
      <c r="K234" s="5" t="s">
        <v>2039</v>
      </c>
      <c r="L234" s="14" t="s">
        <v>350</v>
      </c>
      <c r="M234" s="18" t="s">
        <v>2034</v>
      </c>
      <c r="N234" s="5" t="s">
        <v>19</v>
      </c>
      <c r="O234" s="5" t="s">
        <v>103</v>
      </c>
      <c r="P234" s="5"/>
      <c r="Q234" s="5"/>
      <c r="R234" s="5"/>
      <c r="S234" s="7"/>
      <c r="T234" s="7"/>
      <c r="U234" s="7"/>
      <c r="V234" s="7"/>
      <c r="W234" s="7"/>
      <c r="X234" s="7"/>
      <c r="Y234" s="7"/>
      <c r="Z234" s="7"/>
      <c r="AA234" s="7"/>
      <c r="AB234" s="7"/>
      <c r="AC234" s="7"/>
      <c r="AD234" s="7"/>
      <c r="AE234" s="7"/>
      <c r="AF234" s="7"/>
      <c r="AG234" s="7"/>
      <c r="AH234" s="7"/>
    </row>
    <row r="235" spans="1:34" s="4" customFormat="1" ht="53.25" customHeight="1">
      <c r="A235" s="206">
        <v>197</v>
      </c>
      <c r="B235" s="28" t="s">
        <v>133</v>
      </c>
      <c r="C235" s="5" t="s">
        <v>155</v>
      </c>
      <c r="D235" s="5" t="s">
        <v>1767</v>
      </c>
      <c r="E235" s="5">
        <v>41.2</v>
      </c>
      <c r="F235" s="5">
        <v>1970</v>
      </c>
      <c r="G235" s="5">
        <v>16119.93</v>
      </c>
      <c r="H235" s="6">
        <v>16119.93</v>
      </c>
      <c r="I235" s="30">
        <v>615236.30000000005</v>
      </c>
      <c r="J235" s="5" t="s">
        <v>1845</v>
      </c>
      <c r="K235" s="5" t="s">
        <v>2040</v>
      </c>
      <c r="L235" s="111" t="s">
        <v>1768</v>
      </c>
      <c r="M235" s="18" t="s">
        <v>2034</v>
      </c>
      <c r="N235" s="5" t="s">
        <v>19</v>
      </c>
      <c r="O235" s="5" t="s">
        <v>541</v>
      </c>
      <c r="P235" s="5" t="s">
        <v>103</v>
      </c>
      <c r="Q235" s="5"/>
      <c r="R235" s="5"/>
      <c r="S235" s="7"/>
      <c r="T235" s="7"/>
      <c r="U235" s="7"/>
      <c r="V235" s="7"/>
      <c r="W235" s="7"/>
      <c r="X235" s="7"/>
      <c r="Y235" s="7"/>
      <c r="Z235" s="7"/>
      <c r="AA235" s="7"/>
      <c r="AB235" s="7"/>
      <c r="AC235" s="7"/>
      <c r="AD235" s="7"/>
      <c r="AE235" s="7"/>
      <c r="AF235" s="7"/>
      <c r="AG235" s="7"/>
      <c r="AH235" s="7"/>
    </row>
    <row r="236" spans="1:34" s="4" customFormat="1" ht="138.75" customHeight="1">
      <c r="A236" s="207">
        <v>436</v>
      </c>
      <c r="B236" s="34" t="s">
        <v>342</v>
      </c>
      <c r="C236" s="5" t="s">
        <v>1404</v>
      </c>
      <c r="D236" s="30" t="s">
        <v>490</v>
      </c>
      <c r="E236" s="5">
        <v>17.2</v>
      </c>
      <c r="F236" s="5">
        <v>1975</v>
      </c>
      <c r="G236" s="5">
        <v>82005.53</v>
      </c>
      <c r="H236" s="6">
        <v>4611.16</v>
      </c>
      <c r="I236" s="30">
        <v>539078.41</v>
      </c>
      <c r="J236" s="5" t="s">
        <v>63</v>
      </c>
      <c r="K236" s="5" t="s">
        <v>2041</v>
      </c>
      <c r="L236" s="14" t="s">
        <v>350</v>
      </c>
      <c r="M236" s="18" t="s">
        <v>2034</v>
      </c>
      <c r="N236" s="5" t="s">
        <v>19</v>
      </c>
      <c r="O236" s="5" t="s">
        <v>103</v>
      </c>
      <c r="P236" s="5" t="s">
        <v>1174</v>
      </c>
      <c r="Q236" s="5" t="s">
        <v>1175</v>
      </c>
      <c r="R236" s="5"/>
      <c r="S236" s="7"/>
      <c r="T236" s="7"/>
      <c r="U236" s="7"/>
      <c r="V236" s="7"/>
      <c r="W236" s="7"/>
      <c r="X236" s="7"/>
      <c r="Y236" s="7"/>
      <c r="Z236" s="7"/>
      <c r="AA236" s="7"/>
      <c r="AB236" s="7"/>
      <c r="AC236" s="7"/>
      <c r="AD236" s="7"/>
      <c r="AE236" s="7"/>
      <c r="AF236" s="7"/>
      <c r="AG236" s="7"/>
      <c r="AH236" s="7"/>
    </row>
    <row r="237" spans="1:34" s="7" customFormat="1" ht="56.25">
      <c r="A237" s="207">
        <v>168</v>
      </c>
      <c r="B237" s="34" t="s">
        <v>133</v>
      </c>
      <c r="C237" s="8" t="s">
        <v>593</v>
      </c>
      <c r="D237" s="16" t="s">
        <v>1211</v>
      </c>
      <c r="E237" s="5">
        <v>44.7</v>
      </c>
      <c r="F237" s="5">
        <v>1987</v>
      </c>
      <c r="G237" s="5" t="s">
        <v>348</v>
      </c>
      <c r="H237" s="6">
        <v>10070.58</v>
      </c>
      <c r="I237" s="5">
        <v>926584.54</v>
      </c>
      <c r="J237" s="5" t="s">
        <v>63</v>
      </c>
      <c r="K237" s="5" t="s">
        <v>2042</v>
      </c>
      <c r="L237" s="14" t="s">
        <v>350</v>
      </c>
      <c r="M237" s="18" t="s">
        <v>2034</v>
      </c>
      <c r="N237" s="5" t="s">
        <v>19</v>
      </c>
      <c r="O237" s="5"/>
      <c r="P237" s="5"/>
      <c r="Q237" s="5"/>
      <c r="R237" s="5"/>
    </row>
    <row r="238" spans="1:34" s="228" customFormat="1" ht="56.25">
      <c r="A238" s="246">
        <v>329</v>
      </c>
      <c r="B238" s="75" t="s">
        <v>133</v>
      </c>
      <c r="C238" s="247" t="s">
        <v>1086</v>
      </c>
      <c r="D238" s="248" t="s">
        <v>490</v>
      </c>
      <c r="E238" s="76">
        <v>44.8</v>
      </c>
      <c r="F238" s="249"/>
      <c r="G238" s="250">
        <f>34470.14</f>
        <v>34470.14</v>
      </c>
      <c r="H238" s="251">
        <v>10272.32</v>
      </c>
      <c r="I238" s="252"/>
      <c r="J238" s="253"/>
      <c r="K238" s="5" t="s">
        <v>2043</v>
      </c>
      <c r="L238" s="62" t="s">
        <v>350</v>
      </c>
      <c r="M238" s="18" t="s">
        <v>2034</v>
      </c>
      <c r="N238" s="10" t="s">
        <v>19</v>
      </c>
      <c r="O238" s="562"/>
      <c r="P238" s="563"/>
      <c r="Q238" s="563"/>
      <c r="R238" s="564"/>
    </row>
    <row r="239" spans="1:34" s="77" customFormat="1" ht="56.25">
      <c r="A239" s="239">
        <v>330</v>
      </c>
      <c r="B239" s="244" t="s">
        <v>133</v>
      </c>
      <c r="C239" s="254" t="s">
        <v>1087</v>
      </c>
      <c r="D239" s="245" t="s">
        <v>490</v>
      </c>
      <c r="E239" s="255">
        <v>43.4</v>
      </c>
      <c r="F239" s="256"/>
      <c r="G239" s="257">
        <f>33460.03</f>
        <v>33460.03</v>
      </c>
      <c r="H239" s="257">
        <v>9765.5</v>
      </c>
      <c r="I239" s="258"/>
      <c r="J239" s="258"/>
      <c r="K239" s="5" t="s">
        <v>2043</v>
      </c>
      <c r="L239" s="242" t="s">
        <v>350</v>
      </c>
      <c r="M239" s="18" t="s">
        <v>2034</v>
      </c>
      <c r="N239" s="231" t="s">
        <v>19</v>
      </c>
      <c r="O239" s="565"/>
      <c r="P239" s="565"/>
      <c r="Q239" s="565"/>
      <c r="R239" s="565"/>
    </row>
    <row r="240" spans="1:34" s="83" customFormat="1" ht="82.5" customHeight="1">
      <c r="A240" s="259">
        <v>233</v>
      </c>
      <c r="B240" s="8" t="s">
        <v>133</v>
      </c>
      <c r="C240" s="8" t="s">
        <v>2055</v>
      </c>
      <c r="D240" s="108" t="s">
        <v>1106</v>
      </c>
      <c r="E240" s="8">
        <v>56.4</v>
      </c>
      <c r="F240" s="8">
        <v>2014</v>
      </c>
      <c r="G240" s="9">
        <v>1399528.71</v>
      </c>
      <c r="H240" s="9">
        <v>3887.58</v>
      </c>
      <c r="I240" s="8"/>
      <c r="J240" s="8" t="s">
        <v>1104</v>
      </c>
      <c r="K240" s="8" t="s">
        <v>2067</v>
      </c>
      <c r="L240" s="8" t="s">
        <v>1105</v>
      </c>
      <c r="M240" s="18" t="s">
        <v>2062</v>
      </c>
      <c r="N240" s="8" t="s">
        <v>19</v>
      </c>
      <c r="O240" s="8" t="s">
        <v>103</v>
      </c>
      <c r="P240" s="8"/>
      <c r="Q240" s="8"/>
      <c r="R240" s="8"/>
      <c r="S240" s="82"/>
      <c r="T240" s="82"/>
      <c r="U240" s="82"/>
      <c r="V240" s="82"/>
      <c r="W240" s="82"/>
      <c r="X240" s="82"/>
      <c r="Y240" s="82"/>
      <c r="Z240" s="82"/>
      <c r="AA240" s="82"/>
      <c r="AB240" s="82"/>
      <c r="AC240" s="82"/>
      <c r="AD240" s="82"/>
      <c r="AE240" s="82"/>
      <c r="AF240" s="82"/>
      <c r="AG240" s="82"/>
      <c r="AH240" s="82"/>
    </row>
    <row r="241" spans="1:34" s="83" customFormat="1" ht="82.5" customHeight="1" thickBot="1">
      <c r="A241" s="260">
        <v>234</v>
      </c>
      <c r="B241" s="8" t="s">
        <v>133</v>
      </c>
      <c r="C241" s="8" t="s">
        <v>2056</v>
      </c>
      <c r="D241" s="108" t="s">
        <v>1119</v>
      </c>
      <c r="E241" s="8">
        <v>30</v>
      </c>
      <c r="F241" s="8">
        <v>2014</v>
      </c>
      <c r="G241" s="9">
        <v>744430.2</v>
      </c>
      <c r="H241" s="9">
        <v>2067.86</v>
      </c>
      <c r="I241" s="8"/>
      <c r="J241" s="8" t="s">
        <v>1111</v>
      </c>
      <c r="K241" s="8" t="s">
        <v>2066</v>
      </c>
      <c r="L241" s="8" t="s">
        <v>1120</v>
      </c>
      <c r="M241" s="18" t="s">
        <v>2062</v>
      </c>
      <c r="N241" s="8" t="s">
        <v>19</v>
      </c>
      <c r="O241" s="8" t="s">
        <v>103</v>
      </c>
      <c r="P241" s="8"/>
      <c r="Q241" s="8"/>
      <c r="R241" s="8"/>
      <c r="S241" s="82"/>
      <c r="T241" s="82"/>
      <c r="U241" s="82"/>
      <c r="V241" s="82"/>
      <c r="W241" s="82"/>
      <c r="X241" s="82"/>
      <c r="Y241" s="82"/>
      <c r="Z241" s="82"/>
      <c r="AA241" s="82"/>
      <c r="AB241" s="82"/>
      <c r="AC241" s="82"/>
      <c r="AD241" s="82"/>
      <c r="AE241" s="82"/>
      <c r="AF241" s="82"/>
      <c r="AG241" s="82"/>
      <c r="AH241" s="82"/>
    </row>
    <row r="242" spans="1:34" s="83" customFormat="1" ht="82.5" customHeight="1" thickBot="1">
      <c r="A242" s="260">
        <v>240</v>
      </c>
      <c r="B242" s="8" t="s">
        <v>133</v>
      </c>
      <c r="C242" s="8" t="s">
        <v>1391</v>
      </c>
      <c r="D242" s="108" t="s">
        <v>1112</v>
      </c>
      <c r="E242" s="8">
        <v>30</v>
      </c>
      <c r="F242" s="8">
        <v>2014</v>
      </c>
      <c r="G242" s="9">
        <v>744430.2</v>
      </c>
      <c r="H242" s="9">
        <v>2067.86</v>
      </c>
      <c r="I242" s="8"/>
      <c r="J242" s="8" t="s">
        <v>1111</v>
      </c>
      <c r="K242" s="263" t="s">
        <v>2068</v>
      </c>
      <c r="L242" s="8" t="s">
        <v>1110</v>
      </c>
      <c r="M242" s="18" t="s">
        <v>2062</v>
      </c>
      <c r="N242" s="8" t="s">
        <v>19</v>
      </c>
      <c r="O242" s="8" t="s">
        <v>103</v>
      </c>
      <c r="P242" s="8"/>
      <c r="Q242" s="8"/>
      <c r="R242" s="8"/>
      <c r="S242" s="82"/>
      <c r="T242" s="82"/>
      <c r="U242" s="82"/>
      <c r="V242" s="82"/>
      <c r="W242" s="82"/>
      <c r="X242" s="82"/>
      <c r="Y242" s="82"/>
      <c r="Z242" s="82"/>
      <c r="AA242" s="82"/>
      <c r="AB242" s="82"/>
      <c r="AC242" s="82"/>
      <c r="AD242" s="82"/>
      <c r="AE242" s="82"/>
      <c r="AF242" s="82"/>
      <c r="AG242" s="82"/>
      <c r="AH242" s="82"/>
    </row>
    <row r="243" spans="1:34" s="83" customFormat="1" ht="57" thickBot="1">
      <c r="A243" s="260">
        <v>328</v>
      </c>
      <c r="B243" s="8" t="s">
        <v>133</v>
      </c>
      <c r="C243" s="8" t="s">
        <v>248</v>
      </c>
      <c r="D243" s="8" t="s">
        <v>1592</v>
      </c>
      <c r="E243" s="8">
        <v>38.1</v>
      </c>
      <c r="F243" s="8">
        <v>1967</v>
      </c>
      <c r="G243" s="8">
        <v>220931.17</v>
      </c>
      <c r="H243" s="9">
        <v>18722.169999999998</v>
      </c>
      <c r="I243" s="8">
        <v>87291.29</v>
      </c>
      <c r="J243" s="8" t="s">
        <v>63</v>
      </c>
      <c r="K243" s="264" t="s">
        <v>2069</v>
      </c>
      <c r="L243" s="81" t="s">
        <v>350</v>
      </c>
      <c r="M243" s="18" t="s">
        <v>2062</v>
      </c>
      <c r="N243" s="8" t="s">
        <v>19</v>
      </c>
      <c r="O243" s="8" t="s">
        <v>103</v>
      </c>
      <c r="P243" s="8" t="s">
        <v>661</v>
      </c>
      <c r="Q243" s="8"/>
      <c r="R243" s="8"/>
      <c r="S243" s="82"/>
      <c r="T243" s="82"/>
      <c r="U243" s="82"/>
      <c r="V243" s="82"/>
      <c r="W243" s="82"/>
      <c r="X243" s="82"/>
      <c r="Y243" s="82"/>
      <c r="Z243" s="82"/>
      <c r="AA243" s="82"/>
      <c r="AB243" s="82"/>
      <c r="AC243" s="82"/>
      <c r="AD243" s="82"/>
      <c r="AE243" s="82"/>
      <c r="AF243" s="82"/>
      <c r="AG243" s="82"/>
      <c r="AH243" s="82"/>
    </row>
    <row r="244" spans="1:34" s="83" customFormat="1" ht="105.75" customHeight="1" thickBot="1">
      <c r="A244" s="259">
        <v>315</v>
      </c>
      <c r="B244" s="8" t="s">
        <v>133</v>
      </c>
      <c r="C244" s="8" t="s">
        <v>2059</v>
      </c>
      <c r="D244" s="177" t="s">
        <v>1895</v>
      </c>
      <c r="E244" s="8">
        <v>59.7</v>
      </c>
      <c r="F244" s="8">
        <v>2001</v>
      </c>
      <c r="G244" s="8"/>
      <c r="H244" s="9"/>
      <c r="I244" s="8">
        <v>1122294.33</v>
      </c>
      <c r="J244" s="8" t="s">
        <v>1896</v>
      </c>
      <c r="K244" s="264" t="s">
        <v>2070</v>
      </c>
      <c r="L244" s="81" t="s">
        <v>1898</v>
      </c>
      <c r="M244" s="18" t="s">
        <v>2062</v>
      </c>
      <c r="N244" s="8" t="s">
        <v>19</v>
      </c>
      <c r="O244" s="8" t="s">
        <v>103</v>
      </c>
      <c r="P244" s="8"/>
      <c r="Q244" s="8"/>
      <c r="R244" s="8"/>
      <c r="S244" s="82"/>
      <c r="T244" s="82"/>
      <c r="U244" s="82"/>
      <c r="V244" s="82"/>
      <c r="W244" s="82"/>
      <c r="X244" s="82"/>
      <c r="Y244" s="82"/>
      <c r="Z244" s="82"/>
      <c r="AA244" s="82"/>
      <c r="AB244" s="82"/>
      <c r="AC244" s="82"/>
      <c r="AD244" s="82"/>
      <c r="AE244" s="82"/>
      <c r="AF244" s="82"/>
      <c r="AG244" s="82"/>
      <c r="AH244" s="82"/>
    </row>
    <row r="245" spans="1:34" s="83" customFormat="1" ht="93" customHeight="1" thickBot="1">
      <c r="A245" s="259">
        <v>451</v>
      </c>
      <c r="B245" s="8" t="s">
        <v>133</v>
      </c>
      <c r="C245" s="8" t="s">
        <v>2058</v>
      </c>
      <c r="D245" s="8" t="s">
        <v>1907</v>
      </c>
      <c r="E245" s="8">
        <v>68.599999999999994</v>
      </c>
      <c r="F245" s="8">
        <v>1988</v>
      </c>
      <c r="G245" s="143">
        <v>432593.79</v>
      </c>
      <c r="H245" s="9">
        <v>24509.09</v>
      </c>
      <c r="I245" s="177"/>
      <c r="J245" s="8" t="s">
        <v>63</v>
      </c>
      <c r="K245" s="264" t="s">
        <v>2071</v>
      </c>
      <c r="L245" s="81" t="s">
        <v>1913</v>
      </c>
      <c r="M245" s="18" t="s">
        <v>2062</v>
      </c>
      <c r="N245" s="8" t="s">
        <v>19</v>
      </c>
      <c r="O245" s="8" t="s">
        <v>103</v>
      </c>
      <c r="P245" s="8"/>
      <c r="Q245" s="8"/>
      <c r="R245" s="8"/>
      <c r="S245" s="82"/>
      <c r="T245" s="82"/>
      <c r="U245" s="82"/>
      <c r="V245" s="82"/>
      <c r="W245" s="82"/>
      <c r="X245" s="82"/>
      <c r="Y245" s="82"/>
      <c r="Z245" s="82"/>
      <c r="AA245" s="82"/>
      <c r="AB245" s="82"/>
      <c r="AC245" s="82"/>
      <c r="AD245" s="82"/>
      <c r="AE245" s="82"/>
      <c r="AF245" s="82"/>
      <c r="AG245" s="82"/>
      <c r="AH245" s="82"/>
    </row>
    <row r="246" spans="1:34" s="83" customFormat="1" ht="90" customHeight="1" thickBot="1">
      <c r="A246" s="260">
        <v>218</v>
      </c>
      <c r="B246" s="8" t="s">
        <v>133</v>
      </c>
      <c r="C246" s="8" t="s">
        <v>166</v>
      </c>
      <c r="D246" s="8" t="s">
        <v>1916</v>
      </c>
      <c r="E246" s="8">
        <v>42.3</v>
      </c>
      <c r="F246" s="8">
        <v>1985</v>
      </c>
      <c r="G246" s="8">
        <v>210748.79</v>
      </c>
      <c r="H246" s="9">
        <v>16241.87</v>
      </c>
      <c r="I246" s="8">
        <v>644239.15</v>
      </c>
      <c r="J246" s="8" t="s">
        <v>63</v>
      </c>
      <c r="K246" s="264" t="s">
        <v>2072</v>
      </c>
      <c r="L246" s="81" t="s">
        <v>1915</v>
      </c>
      <c r="M246" s="18" t="s">
        <v>2062</v>
      </c>
      <c r="N246" s="8" t="s">
        <v>19</v>
      </c>
      <c r="O246" s="8" t="s">
        <v>103</v>
      </c>
      <c r="P246" s="8"/>
      <c r="Q246" s="8"/>
      <c r="R246" s="8"/>
    </row>
    <row r="247" spans="1:34" s="83" customFormat="1" ht="90.75" customHeight="1" thickBot="1">
      <c r="A247" s="260">
        <v>184</v>
      </c>
      <c r="B247" s="8" t="s">
        <v>133</v>
      </c>
      <c r="C247" s="8" t="s">
        <v>2057</v>
      </c>
      <c r="D247" s="8" t="s">
        <v>1569</v>
      </c>
      <c r="E247" s="8">
        <v>56.8</v>
      </c>
      <c r="F247" s="8">
        <v>1987</v>
      </c>
      <c r="G247" s="8">
        <v>56317.62</v>
      </c>
      <c r="H247" s="9">
        <v>13187.35</v>
      </c>
      <c r="I247" s="8">
        <v>1122174.8799999999</v>
      </c>
      <c r="J247" s="8" t="s">
        <v>63</v>
      </c>
      <c r="K247" s="264" t="s">
        <v>2073</v>
      </c>
      <c r="L247" s="81" t="s">
        <v>1914</v>
      </c>
      <c r="M247" s="18" t="s">
        <v>2062</v>
      </c>
      <c r="N247" s="8" t="s">
        <v>19</v>
      </c>
      <c r="O247" s="8" t="s">
        <v>103</v>
      </c>
      <c r="P247" s="8"/>
      <c r="Q247" s="8"/>
      <c r="R247" s="8"/>
    </row>
    <row r="248" spans="1:34" s="83" customFormat="1" ht="95.25" customHeight="1" thickBot="1">
      <c r="A248" s="259">
        <v>319</v>
      </c>
      <c r="B248" s="8" t="s">
        <v>133</v>
      </c>
      <c r="C248" s="8" t="s">
        <v>2060</v>
      </c>
      <c r="D248" s="261" t="s">
        <v>490</v>
      </c>
      <c r="E248" s="132">
        <v>31.9</v>
      </c>
      <c r="F248" s="8">
        <v>1984</v>
      </c>
      <c r="G248" s="8">
        <v>36392.239999999998</v>
      </c>
      <c r="H248" s="9">
        <v>9505.42</v>
      </c>
      <c r="I248" s="8"/>
      <c r="J248" s="8" t="s">
        <v>63</v>
      </c>
      <c r="K248" s="264" t="s">
        <v>2074</v>
      </c>
      <c r="L248" s="81" t="s">
        <v>2013</v>
      </c>
      <c r="M248" s="18" t="s">
        <v>2062</v>
      </c>
      <c r="N248" s="8" t="s">
        <v>19</v>
      </c>
      <c r="O248" s="132" t="s">
        <v>103</v>
      </c>
      <c r="P248" s="8" t="s">
        <v>660</v>
      </c>
      <c r="Q248" s="8"/>
      <c r="R248" s="8"/>
      <c r="S248" s="82"/>
      <c r="T248" s="82"/>
      <c r="U248" s="82"/>
      <c r="V248" s="82"/>
      <c r="W248" s="82"/>
      <c r="X248" s="82"/>
      <c r="Y248" s="82"/>
      <c r="Z248" s="82"/>
      <c r="AA248" s="82"/>
      <c r="AB248" s="82"/>
      <c r="AC248" s="82"/>
      <c r="AD248" s="82"/>
      <c r="AE248" s="82"/>
      <c r="AF248" s="82"/>
      <c r="AG248" s="82"/>
      <c r="AH248" s="82"/>
    </row>
    <row r="249" spans="1:34" s="83" customFormat="1" ht="88.5" customHeight="1">
      <c r="A249" s="260">
        <v>292</v>
      </c>
      <c r="B249" s="8" t="s">
        <v>133</v>
      </c>
      <c r="C249" s="8" t="s">
        <v>2061</v>
      </c>
      <c r="D249" s="8" t="s">
        <v>503</v>
      </c>
      <c r="E249" s="8">
        <v>30.5</v>
      </c>
      <c r="F249" s="8">
        <v>1978</v>
      </c>
      <c r="G249" s="8"/>
      <c r="H249" s="8"/>
      <c r="I249" s="262">
        <v>458174.36</v>
      </c>
      <c r="J249" s="8" t="s">
        <v>504</v>
      </c>
      <c r="K249" s="8" t="s">
        <v>2075</v>
      </c>
      <c r="L249" s="81" t="s">
        <v>1503</v>
      </c>
      <c r="M249" s="18" t="s">
        <v>2062</v>
      </c>
      <c r="N249" s="8" t="s">
        <v>19</v>
      </c>
      <c r="O249" s="8"/>
      <c r="P249" s="8" t="s">
        <v>1174</v>
      </c>
      <c r="Q249" s="8" t="s">
        <v>1175</v>
      </c>
      <c r="R249" s="8"/>
      <c r="S249" s="82"/>
      <c r="T249" s="82"/>
      <c r="U249" s="82"/>
      <c r="V249" s="82"/>
      <c r="W249" s="82"/>
      <c r="X249" s="82"/>
      <c r="Y249" s="82"/>
      <c r="Z249" s="82"/>
      <c r="AA249" s="82"/>
      <c r="AB249" s="82"/>
      <c r="AC249" s="82"/>
      <c r="AD249" s="82"/>
      <c r="AE249" s="82"/>
      <c r="AF249" s="82"/>
      <c r="AG249" s="82"/>
      <c r="AH249" s="82"/>
    </row>
    <row r="250" spans="1:34" s="232" customFormat="1" ht="71.25" customHeight="1">
      <c r="A250" s="207">
        <v>266</v>
      </c>
      <c r="B250" s="16" t="s">
        <v>133</v>
      </c>
      <c r="C250" s="5" t="s">
        <v>2076</v>
      </c>
      <c r="D250" s="30"/>
      <c r="E250" s="5">
        <v>47.4</v>
      </c>
      <c r="F250" s="5">
        <v>2016</v>
      </c>
      <c r="G250" s="6">
        <v>1240932</v>
      </c>
      <c r="H250" s="30"/>
      <c r="I250" s="233">
        <v>513383</v>
      </c>
      <c r="J250" s="5" t="s">
        <v>1937</v>
      </c>
      <c r="K250" s="5" t="s">
        <v>2093</v>
      </c>
      <c r="L250" s="111"/>
      <c r="M250" s="18" t="s">
        <v>2092</v>
      </c>
      <c r="N250" s="5" t="s">
        <v>568</v>
      </c>
      <c r="O250" s="5" t="s">
        <v>103</v>
      </c>
      <c r="P250" s="265"/>
      <c r="Q250" s="265"/>
      <c r="R250" s="265"/>
    </row>
    <row r="251" spans="1:34" s="232" customFormat="1" ht="71.25" customHeight="1">
      <c r="A251" s="206">
        <v>267</v>
      </c>
      <c r="B251" s="16" t="s">
        <v>133</v>
      </c>
      <c r="C251" s="5" t="s">
        <v>1919</v>
      </c>
      <c r="D251" s="30" t="s">
        <v>1920</v>
      </c>
      <c r="E251" s="5">
        <v>42.9</v>
      </c>
      <c r="F251" s="5">
        <v>2016</v>
      </c>
      <c r="G251" s="6">
        <v>478785.45</v>
      </c>
      <c r="H251" s="30"/>
      <c r="I251" s="233">
        <v>513383</v>
      </c>
      <c r="J251" s="5" t="s">
        <v>1937</v>
      </c>
      <c r="K251" s="5" t="s">
        <v>2094</v>
      </c>
      <c r="L251" s="111" t="s">
        <v>1938</v>
      </c>
      <c r="M251" s="18" t="s">
        <v>2092</v>
      </c>
      <c r="N251" s="5" t="s">
        <v>568</v>
      </c>
      <c r="O251" s="5" t="s">
        <v>103</v>
      </c>
      <c r="P251" s="231"/>
      <c r="Q251" s="231"/>
      <c r="R251" s="231"/>
    </row>
    <row r="252" spans="1:34" s="232" customFormat="1" ht="71.25" customHeight="1">
      <c r="A252" s="206">
        <v>275</v>
      </c>
      <c r="B252" s="16" t="s">
        <v>133</v>
      </c>
      <c r="C252" s="5" t="s">
        <v>1925</v>
      </c>
      <c r="D252" s="30" t="s">
        <v>1932</v>
      </c>
      <c r="E252" s="5">
        <v>37.1</v>
      </c>
      <c r="F252" s="5">
        <v>2016</v>
      </c>
      <c r="G252" s="6">
        <v>971278</v>
      </c>
      <c r="H252" s="30"/>
      <c r="I252" s="233">
        <v>414054.55</v>
      </c>
      <c r="J252" s="5" t="s">
        <v>1948</v>
      </c>
      <c r="K252" s="5" t="s">
        <v>2095</v>
      </c>
      <c r="L252" s="111" t="s">
        <v>1947</v>
      </c>
      <c r="M252" s="18" t="s">
        <v>2092</v>
      </c>
      <c r="N252" s="5" t="s">
        <v>568</v>
      </c>
      <c r="O252" s="5" t="s">
        <v>103</v>
      </c>
      <c r="P252" s="231"/>
      <c r="Q252" s="231"/>
      <c r="R252" s="231"/>
    </row>
    <row r="253" spans="1:34" s="232" customFormat="1" ht="71.25" customHeight="1">
      <c r="A253" s="206">
        <v>277</v>
      </c>
      <c r="B253" s="16" t="s">
        <v>133</v>
      </c>
      <c r="C253" s="5" t="s">
        <v>1926</v>
      </c>
      <c r="D253" s="30" t="s">
        <v>1934</v>
      </c>
      <c r="E253" s="5">
        <v>38.6</v>
      </c>
      <c r="F253" s="5">
        <v>2016</v>
      </c>
      <c r="G253" s="6">
        <v>1010548</v>
      </c>
      <c r="H253" s="30"/>
      <c r="I253" s="233">
        <v>430795.3</v>
      </c>
      <c r="J253" s="5" t="s">
        <v>1941</v>
      </c>
      <c r="K253" s="269" t="s">
        <v>2096</v>
      </c>
      <c r="L253" s="111" t="s">
        <v>1950</v>
      </c>
      <c r="M253" s="18" t="s">
        <v>2092</v>
      </c>
      <c r="N253" s="5" t="s">
        <v>568</v>
      </c>
      <c r="O253" s="5" t="s">
        <v>103</v>
      </c>
      <c r="P253" s="231"/>
      <c r="Q253" s="231"/>
      <c r="R253" s="231"/>
    </row>
    <row r="254" spans="1:34" s="4" customFormat="1" ht="72" customHeight="1">
      <c r="A254" s="207">
        <v>312</v>
      </c>
      <c r="B254" s="28" t="s">
        <v>133</v>
      </c>
      <c r="C254" s="5" t="s">
        <v>614</v>
      </c>
      <c r="D254" s="8" t="s">
        <v>615</v>
      </c>
      <c r="E254" s="5">
        <v>40.299999999999997</v>
      </c>
      <c r="F254" s="5">
        <v>1967</v>
      </c>
      <c r="G254" s="5">
        <v>711423.15</v>
      </c>
      <c r="H254" s="6"/>
      <c r="I254" s="191">
        <v>711423.15</v>
      </c>
      <c r="J254" s="5" t="s">
        <v>616</v>
      </c>
      <c r="K254" s="270" t="s">
        <v>2086</v>
      </c>
      <c r="L254" s="111" t="s">
        <v>1509</v>
      </c>
      <c r="M254" s="18" t="s">
        <v>2085</v>
      </c>
      <c r="N254" s="5" t="s">
        <v>19</v>
      </c>
      <c r="O254" s="5" t="s">
        <v>103</v>
      </c>
      <c r="P254" s="5"/>
      <c r="Q254" s="5"/>
      <c r="R254" s="5"/>
      <c r="S254" s="7"/>
      <c r="T254" s="7"/>
      <c r="U254" s="7"/>
      <c r="V254" s="7"/>
      <c r="W254" s="7"/>
      <c r="X254" s="7"/>
      <c r="Y254" s="7"/>
      <c r="Z254" s="7"/>
      <c r="AA254" s="7"/>
      <c r="AB254" s="7"/>
      <c r="AC254" s="7"/>
      <c r="AD254" s="7"/>
      <c r="AE254" s="7"/>
      <c r="AF254" s="7"/>
      <c r="AG254" s="7"/>
      <c r="AH254" s="7"/>
    </row>
    <row r="255" spans="1:34" s="4" customFormat="1" ht="56.25">
      <c r="A255" s="206">
        <v>339</v>
      </c>
      <c r="B255" s="34" t="s">
        <v>133</v>
      </c>
      <c r="C255" s="5" t="s">
        <v>271</v>
      </c>
      <c r="D255" s="16" t="s">
        <v>2814</v>
      </c>
      <c r="E255" s="5">
        <v>49.8</v>
      </c>
      <c r="F255" s="5">
        <v>1982</v>
      </c>
      <c r="G255" s="5">
        <v>22356.13</v>
      </c>
      <c r="H255" s="6">
        <v>6038.21</v>
      </c>
      <c r="I255" s="30">
        <v>633586.97</v>
      </c>
      <c r="J255" s="5" t="s">
        <v>63</v>
      </c>
      <c r="K255" s="5" t="s">
        <v>2087</v>
      </c>
      <c r="L255" s="14" t="s">
        <v>350</v>
      </c>
      <c r="M255" s="18" t="s">
        <v>2085</v>
      </c>
      <c r="N255" s="5" t="s">
        <v>19</v>
      </c>
      <c r="O255" s="5" t="s">
        <v>103</v>
      </c>
      <c r="P255" s="5"/>
      <c r="Q255" s="5"/>
      <c r="R255" s="5"/>
      <c r="S255" s="7"/>
      <c r="T255" s="7"/>
      <c r="U255" s="7"/>
      <c r="V255" s="7"/>
      <c r="W255" s="7"/>
      <c r="X255" s="7"/>
      <c r="Y255" s="7"/>
      <c r="Z255" s="7"/>
      <c r="AA255" s="7"/>
      <c r="AB255" s="7"/>
      <c r="AC255" s="7"/>
      <c r="AD255" s="7"/>
      <c r="AE255" s="7"/>
      <c r="AF255" s="7"/>
      <c r="AG255" s="7"/>
      <c r="AH255" s="7"/>
    </row>
    <row r="256" spans="1:34" s="4" customFormat="1" ht="71.25" customHeight="1">
      <c r="A256" s="206">
        <v>239</v>
      </c>
      <c r="B256" s="34" t="s">
        <v>133</v>
      </c>
      <c r="C256" s="5" t="s">
        <v>174</v>
      </c>
      <c r="D256" s="16" t="s">
        <v>1575</v>
      </c>
      <c r="E256" s="5">
        <v>41.3</v>
      </c>
      <c r="F256" s="5">
        <v>1995</v>
      </c>
      <c r="G256" s="5">
        <v>63550.47</v>
      </c>
      <c r="H256" s="6">
        <v>9601.17</v>
      </c>
      <c r="I256" s="30">
        <v>637604.27</v>
      </c>
      <c r="J256" s="5" t="s">
        <v>63</v>
      </c>
      <c r="K256" s="5" t="s">
        <v>2088</v>
      </c>
      <c r="L256" s="14" t="s">
        <v>350</v>
      </c>
      <c r="M256" s="18" t="s">
        <v>2085</v>
      </c>
      <c r="N256" s="5" t="s">
        <v>19</v>
      </c>
      <c r="O256" s="5" t="s">
        <v>103</v>
      </c>
      <c r="P256" s="5"/>
      <c r="Q256" s="5"/>
      <c r="R256" s="5"/>
    </row>
    <row r="257" spans="1:34" s="232" customFormat="1" ht="71.25" customHeight="1">
      <c r="A257" s="206">
        <v>275</v>
      </c>
      <c r="B257" s="16" t="s">
        <v>133</v>
      </c>
      <c r="C257" s="5" t="s">
        <v>1927</v>
      </c>
      <c r="D257" s="30" t="s">
        <v>1933</v>
      </c>
      <c r="E257" s="5">
        <v>46.1</v>
      </c>
      <c r="F257" s="5">
        <v>2016</v>
      </c>
      <c r="G257" s="6">
        <v>1206898</v>
      </c>
      <c r="H257" s="30"/>
      <c r="I257" s="233">
        <v>514499.05</v>
      </c>
      <c r="J257" s="5" t="s">
        <v>1937</v>
      </c>
      <c r="K257" s="5" t="s">
        <v>2089</v>
      </c>
      <c r="L257" s="111" t="s">
        <v>1949</v>
      </c>
      <c r="M257" s="18" t="s">
        <v>2085</v>
      </c>
      <c r="N257" s="5" t="s">
        <v>568</v>
      </c>
      <c r="O257" s="5" t="s">
        <v>103</v>
      </c>
      <c r="P257" s="231"/>
      <c r="Q257" s="231"/>
      <c r="R257" s="231"/>
    </row>
    <row r="258" spans="1:34" s="4" customFormat="1" ht="56.25">
      <c r="A258" s="207">
        <v>348</v>
      </c>
      <c r="B258" s="34" t="s">
        <v>133</v>
      </c>
      <c r="C258" s="5" t="s">
        <v>288</v>
      </c>
      <c r="D258" s="16" t="s">
        <v>1599</v>
      </c>
      <c r="E258" s="5">
        <v>47.6</v>
      </c>
      <c r="F258" s="5">
        <v>1989</v>
      </c>
      <c r="G258" s="5">
        <v>561946.16</v>
      </c>
      <c r="H258" s="6">
        <v>17947.75</v>
      </c>
      <c r="I258" s="29">
        <v>575259.32999999996</v>
      </c>
      <c r="J258" s="5" t="s">
        <v>63</v>
      </c>
      <c r="K258" s="5" t="s">
        <v>2090</v>
      </c>
      <c r="L258" s="14" t="s">
        <v>350</v>
      </c>
      <c r="M258" s="18" t="s">
        <v>2085</v>
      </c>
      <c r="N258" s="5" t="s">
        <v>19</v>
      </c>
      <c r="O258" s="71" t="s">
        <v>103</v>
      </c>
      <c r="P258" s="18" t="s">
        <v>661</v>
      </c>
      <c r="Q258" s="5"/>
      <c r="R258" s="5"/>
      <c r="S258" s="7"/>
      <c r="T258" s="7"/>
      <c r="U258" s="7"/>
      <c r="V258" s="7"/>
      <c r="W258" s="7"/>
      <c r="X258" s="7"/>
      <c r="Y258" s="7"/>
      <c r="Z258" s="7"/>
      <c r="AA258" s="7"/>
      <c r="AB258" s="7"/>
      <c r="AC258" s="7"/>
      <c r="AD258" s="7"/>
      <c r="AE258" s="7"/>
      <c r="AF258" s="7"/>
      <c r="AG258" s="7"/>
      <c r="AH258" s="7"/>
    </row>
    <row r="259" spans="1:34" s="4" customFormat="1" ht="73.5" customHeight="1">
      <c r="A259" s="206">
        <v>455</v>
      </c>
      <c r="B259" s="28" t="s">
        <v>133</v>
      </c>
      <c r="C259" s="5" t="s">
        <v>573</v>
      </c>
      <c r="D259" s="29" t="s">
        <v>574</v>
      </c>
      <c r="E259" s="5">
        <v>70</v>
      </c>
      <c r="F259" s="5">
        <v>1938</v>
      </c>
      <c r="G259" s="5"/>
      <c r="H259" s="6"/>
      <c r="I259" s="30">
        <v>1071832.3</v>
      </c>
      <c r="J259" s="5" t="s">
        <v>63</v>
      </c>
      <c r="K259" s="5" t="s">
        <v>2091</v>
      </c>
      <c r="L259" s="14" t="s">
        <v>350</v>
      </c>
      <c r="M259" s="18" t="s">
        <v>2085</v>
      </c>
      <c r="N259" s="40" t="s">
        <v>507</v>
      </c>
      <c r="O259" s="5" t="s">
        <v>653</v>
      </c>
      <c r="P259" s="5"/>
      <c r="Q259" s="5"/>
      <c r="R259" s="5"/>
      <c r="S259" s="7"/>
      <c r="T259" s="7"/>
      <c r="U259" s="7"/>
      <c r="V259" s="7"/>
      <c r="W259" s="7"/>
      <c r="X259" s="7"/>
      <c r="Y259" s="7"/>
      <c r="Z259" s="7"/>
      <c r="AA259" s="7"/>
      <c r="AB259" s="7"/>
      <c r="AC259" s="7"/>
      <c r="AD259" s="7"/>
      <c r="AE259" s="7"/>
      <c r="AF259" s="7"/>
      <c r="AG259" s="7"/>
      <c r="AH259" s="7"/>
    </row>
    <row r="260" spans="1:34" s="232" customFormat="1" ht="71.25" customHeight="1">
      <c r="A260" s="207">
        <v>268</v>
      </c>
      <c r="B260" s="16" t="s">
        <v>133</v>
      </c>
      <c r="C260" s="5" t="s">
        <v>1921</v>
      </c>
      <c r="D260" s="30" t="s">
        <v>1928</v>
      </c>
      <c r="E260" s="5">
        <v>45.8</v>
      </c>
      <c r="F260" s="5">
        <v>2016</v>
      </c>
      <c r="G260" s="6">
        <v>1199044</v>
      </c>
      <c r="H260" s="30"/>
      <c r="I260" s="233">
        <v>513383</v>
      </c>
      <c r="J260" s="5" t="s">
        <v>1941</v>
      </c>
      <c r="K260" s="5" t="s">
        <v>2118</v>
      </c>
      <c r="L260" s="111" t="s">
        <v>1940</v>
      </c>
      <c r="M260" s="18" t="s">
        <v>2119</v>
      </c>
      <c r="N260" s="5" t="s">
        <v>568</v>
      </c>
      <c r="O260" s="5" t="s">
        <v>103</v>
      </c>
      <c r="P260" s="231"/>
      <c r="Q260" s="231"/>
      <c r="R260" s="231"/>
    </row>
    <row r="261" spans="1:34" s="83" customFormat="1" ht="56.25">
      <c r="A261" s="259">
        <v>331</v>
      </c>
      <c r="B261" s="8" t="s">
        <v>133</v>
      </c>
      <c r="C261" s="8" t="s">
        <v>2128</v>
      </c>
      <c r="D261" s="8" t="s">
        <v>1594</v>
      </c>
      <c r="E261" s="8">
        <v>40.799999999999997</v>
      </c>
      <c r="F261" s="8">
        <v>1977</v>
      </c>
      <c r="G261" s="8">
        <v>23829.89</v>
      </c>
      <c r="H261" s="9">
        <v>6981.14</v>
      </c>
      <c r="I261" s="8">
        <v>525391.39</v>
      </c>
      <c r="J261" s="8" t="s">
        <v>63</v>
      </c>
      <c r="K261" s="283">
        <v>42857</v>
      </c>
      <c r="L261" s="81" t="s">
        <v>350</v>
      </c>
      <c r="M261" s="18" t="s">
        <v>2241</v>
      </c>
      <c r="N261" s="8" t="s">
        <v>19</v>
      </c>
      <c r="O261" s="8" t="s">
        <v>103</v>
      </c>
      <c r="P261" s="8" t="s">
        <v>661</v>
      </c>
      <c r="Q261" s="8"/>
      <c r="R261" s="8"/>
      <c r="S261" s="82"/>
      <c r="T261" s="82"/>
      <c r="U261" s="82"/>
      <c r="V261" s="82"/>
      <c r="W261" s="82"/>
      <c r="X261" s="82"/>
      <c r="Y261" s="82"/>
      <c r="Z261" s="82"/>
      <c r="AA261" s="82"/>
      <c r="AB261" s="82"/>
      <c r="AC261" s="82"/>
      <c r="AD261" s="82"/>
      <c r="AE261" s="82"/>
      <c r="AF261" s="82"/>
      <c r="AG261" s="82"/>
      <c r="AH261" s="82"/>
    </row>
    <row r="262" spans="1:34" s="83" customFormat="1" ht="56.25">
      <c r="A262" s="260">
        <v>296</v>
      </c>
      <c r="B262" s="8" t="s">
        <v>205</v>
      </c>
      <c r="C262" s="8" t="s">
        <v>2132</v>
      </c>
      <c r="D262" s="8" t="s">
        <v>1580</v>
      </c>
      <c r="E262" s="8">
        <v>65.3</v>
      </c>
      <c r="F262" s="8">
        <v>1973</v>
      </c>
      <c r="G262" s="8">
        <v>47565.72</v>
      </c>
      <c r="H262" s="8">
        <v>47565.72</v>
      </c>
      <c r="I262" s="8"/>
      <c r="J262" s="8" t="s">
        <v>63</v>
      </c>
      <c r="K262" s="283">
        <v>39802</v>
      </c>
      <c r="L262" s="81" t="s">
        <v>350</v>
      </c>
      <c r="M262" s="18" t="s">
        <v>2241</v>
      </c>
      <c r="N262" s="8" t="s">
        <v>19</v>
      </c>
      <c r="O262" s="121" t="s">
        <v>103</v>
      </c>
      <c r="P262" s="8" t="s">
        <v>660</v>
      </c>
      <c r="Q262" s="8"/>
      <c r="R262" s="8"/>
      <c r="S262" s="82"/>
      <c r="T262" s="82"/>
      <c r="U262" s="82"/>
      <c r="V262" s="82"/>
      <c r="W262" s="82"/>
      <c r="X262" s="82"/>
      <c r="Y262" s="82"/>
      <c r="Z262" s="82"/>
      <c r="AA262" s="82"/>
      <c r="AB262" s="82"/>
      <c r="AC262" s="82"/>
      <c r="AD262" s="82"/>
      <c r="AE262" s="82"/>
      <c r="AF262" s="82"/>
      <c r="AG262" s="82"/>
      <c r="AH262" s="82"/>
    </row>
    <row r="263" spans="1:34" s="83" customFormat="1" ht="39" customHeight="1">
      <c r="A263" s="259">
        <v>299</v>
      </c>
      <c r="B263" s="8" t="s">
        <v>133</v>
      </c>
      <c r="C263" s="8" t="s">
        <v>2131</v>
      </c>
      <c r="D263" s="272" t="s">
        <v>1590</v>
      </c>
      <c r="E263" s="121">
        <v>23.2</v>
      </c>
      <c r="F263" s="8"/>
      <c r="G263" s="74">
        <f>38286.95</f>
        <v>38286.949999999997</v>
      </c>
      <c r="H263" s="74">
        <f>38286.95</f>
        <v>38286.949999999997</v>
      </c>
      <c r="I263" s="187"/>
      <c r="J263" s="188"/>
      <c r="K263" s="283">
        <v>42773</v>
      </c>
      <c r="L263" s="81"/>
      <c r="M263" s="18" t="s">
        <v>2241</v>
      </c>
      <c r="N263" s="8" t="s">
        <v>19</v>
      </c>
      <c r="O263" s="8" t="s">
        <v>103</v>
      </c>
      <c r="P263" s="8"/>
      <c r="Q263" s="8"/>
      <c r="R263" s="8"/>
      <c r="S263" s="82"/>
      <c r="T263" s="82"/>
      <c r="U263" s="82"/>
      <c r="V263" s="82"/>
      <c r="W263" s="82"/>
      <c r="X263" s="82"/>
      <c r="Y263" s="82"/>
      <c r="Z263" s="82"/>
      <c r="AA263" s="82"/>
      <c r="AB263" s="82"/>
      <c r="AC263" s="82"/>
      <c r="AD263" s="82"/>
      <c r="AE263" s="82"/>
      <c r="AF263" s="82"/>
      <c r="AG263" s="82"/>
      <c r="AH263" s="82"/>
    </row>
    <row r="264" spans="1:34" s="83" customFormat="1" ht="56.25">
      <c r="A264" s="260">
        <v>288</v>
      </c>
      <c r="B264" s="8" t="s">
        <v>205</v>
      </c>
      <c r="C264" s="8" t="s">
        <v>2130</v>
      </c>
      <c r="D264" s="273" t="s">
        <v>1582</v>
      </c>
      <c r="E264" s="8">
        <v>40</v>
      </c>
      <c r="F264" s="8"/>
      <c r="G264" s="74">
        <f>152090.49</f>
        <v>152090.49</v>
      </c>
      <c r="H264" s="74">
        <f>152090.49</f>
        <v>152090.49</v>
      </c>
      <c r="I264" s="187"/>
      <c r="J264" s="188"/>
      <c r="K264" s="283">
        <v>40161</v>
      </c>
      <c r="L264" s="81" t="s">
        <v>350</v>
      </c>
      <c r="M264" s="18" t="s">
        <v>2241</v>
      </c>
      <c r="N264" s="8" t="s">
        <v>19</v>
      </c>
      <c r="O264" s="8" t="s">
        <v>103</v>
      </c>
      <c r="P264" s="8"/>
      <c r="Q264" s="8"/>
      <c r="R264" s="8"/>
      <c r="S264" s="82"/>
      <c r="T264" s="82"/>
      <c r="U264" s="82"/>
      <c r="V264" s="82"/>
      <c r="W264" s="82"/>
      <c r="X264" s="82"/>
      <c r="Y264" s="82"/>
      <c r="Z264" s="82"/>
      <c r="AA264" s="82"/>
      <c r="AB264" s="82"/>
      <c r="AC264" s="82"/>
      <c r="AD264" s="82"/>
      <c r="AE264" s="82"/>
      <c r="AF264" s="82"/>
      <c r="AG264" s="82"/>
      <c r="AH264" s="82"/>
    </row>
    <row r="265" spans="1:34" s="83" customFormat="1" ht="56.25">
      <c r="A265" s="260">
        <v>382</v>
      </c>
      <c r="B265" s="8" t="s">
        <v>205</v>
      </c>
      <c r="C265" s="8" t="s">
        <v>2560</v>
      </c>
      <c r="D265" s="274" t="s">
        <v>1849</v>
      </c>
      <c r="E265" s="8">
        <v>38.9</v>
      </c>
      <c r="F265" s="8">
        <v>1970</v>
      </c>
      <c r="G265" s="8">
        <v>28811.37</v>
      </c>
      <c r="H265" s="8">
        <v>28811.37</v>
      </c>
      <c r="I265" s="8"/>
      <c r="J265" s="8" t="s">
        <v>63</v>
      </c>
      <c r="K265" s="283">
        <v>42940</v>
      </c>
      <c r="L265" s="81" t="s">
        <v>350</v>
      </c>
      <c r="M265" s="18" t="s">
        <v>2241</v>
      </c>
      <c r="N265" s="8" t="s">
        <v>19</v>
      </c>
      <c r="O265" s="8" t="s">
        <v>103</v>
      </c>
      <c r="P265" s="8"/>
      <c r="Q265" s="8"/>
      <c r="R265" s="8"/>
      <c r="S265" s="82"/>
      <c r="T265" s="82"/>
      <c r="U265" s="82"/>
      <c r="V265" s="82"/>
      <c r="W265" s="82"/>
      <c r="X265" s="82"/>
      <c r="Y265" s="82"/>
      <c r="Z265" s="82"/>
      <c r="AA265" s="82"/>
      <c r="AB265" s="82"/>
      <c r="AC265" s="82"/>
      <c r="AD265" s="82"/>
      <c r="AE265" s="82"/>
      <c r="AF265" s="82"/>
      <c r="AG265" s="82"/>
      <c r="AH265" s="82"/>
    </row>
    <row r="266" spans="1:34" s="83" customFormat="1" ht="56.25">
      <c r="A266" s="259">
        <v>419</v>
      </c>
      <c r="B266" s="8" t="s">
        <v>133</v>
      </c>
      <c r="C266" s="8" t="s">
        <v>2129</v>
      </c>
      <c r="D266" s="8" t="s">
        <v>1617</v>
      </c>
      <c r="E266" s="8">
        <v>30.5</v>
      </c>
      <c r="F266" s="8">
        <v>1972</v>
      </c>
      <c r="G266" s="8">
        <v>167629.5</v>
      </c>
      <c r="H266" s="9">
        <v>9731.5300000000007</v>
      </c>
      <c r="I266" s="8">
        <v>230077.66</v>
      </c>
      <c r="J266" s="8" t="s">
        <v>63</v>
      </c>
      <c r="K266" s="283">
        <v>42783</v>
      </c>
      <c r="L266" s="81" t="s">
        <v>350</v>
      </c>
      <c r="M266" s="18" t="s">
        <v>2241</v>
      </c>
      <c r="N266" s="8" t="s">
        <v>19</v>
      </c>
      <c r="O266" s="8" t="s">
        <v>103</v>
      </c>
      <c r="P266" s="8"/>
      <c r="Q266" s="8"/>
      <c r="R266" s="8"/>
      <c r="S266" s="82"/>
      <c r="T266" s="82"/>
      <c r="U266" s="82"/>
      <c r="V266" s="82"/>
      <c r="W266" s="82"/>
      <c r="X266" s="82"/>
      <c r="Y266" s="82"/>
      <c r="Z266" s="82"/>
      <c r="AA266" s="82"/>
      <c r="AB266" s="82"/>
      <c r="AC266" s="82"/>
      <c r="AD266" s="82"/>
      <c r="AE266" s="82"/>
      <c r="AF266" s="82"/>
      <c r="AG266" s="82"/>
      <c r="AH266" s="82"/>
    </row>
    <row r="267" spans="1:34" s="41" customFormat="1" ht="56.25">
      <c r="A267" s="207">
        <v>444</v>
      </c>
      <c r="B267" s="34" t="s">
        <v>133</v>
      </c>
      <c r="C267" s="5" t="s">
        <v>1074</v>
      </c>
      <c r="D267" s="192" t="s">
        <v>1619</v>
      </c>
      <c r="E267" s="212">
        <v>34.9</v>
      </c>
      <c r="F267" s="202"/>
      <c r="G267" s="202"/>
      <c r="H267" s="33"/>
      <c r="I267" s="33"/>
      <c r="J267" s="274" t="s">
        <v>63</v>
      </c>
      <c r="K267" s="284">
        <v>42452</v>
      </c>
      <c r="L267" s="14" t="s">
        <v>350</v>
      </c>
      <c r="M267" s="18" t="s">
        <v>2241</v>
      </c>
      <c r="N267" s="271" t="s">
        <v>19</v>
      </c>
      <c r="O267" s="275"/>
      <c r="P267" s="33"/>
      <c r="Q267" s="33"/>
      <c r="R267" s="33"/>
    </row>
    <row r="268" spans="1:34" s="66" customFormat="1" ht="60">
      <c r="A268" s="206">
        <v>445</v>
      </c>
      <c r="B268" s="34" t="s">
        <v>133</v>
      </c>
      <c r="C268" s="6" t="s">
        <v>1075</v>
      </c>
      <c r="D268" s="190" t="s">
        <v>1620</v>
      </c>
      <c r="E268" s="212">
        <v>37.6</v>
      </c>
      <c r="F268" s="203"/>
      <c r="G268" s="203"/>
      <c r="H268" s="203"/>
      <c r="I268" s="203"/>
      <c r="J268" s="8" t="s">
        <v>63</v>
      </c>
      <c r="K268" s="38">
        <v>42556</v>
      </c>
      <c r="L268" s="14" t="s">
        <v>350</v>
      </c>
      <c r="M268" s="18" t="s">
        <v>2241</v>
      </c>
      <c r="N268" s="271" t="s">
        <v>19</v>
      </c>
      <c r="O268" s="276"/>
      <c r="P268" s="203"/>
      <c r="Q268" s="203"/>
      <c r="R268" s="203"/>
    </row>
    <row r="269" spans="1:34" s="83" customFormat="1" ht="51" customHeight="1">
      <c r="A269" s="260">
        <v>246</v>
      </c>
      <c r="B269" s="8" t="s">
        <v>133</v>
      </c>
      <c r="C269" s="8" t="s">
        <v>187</v>
      </c>
      <c r="D269" s="8" t="s">
        <v>428</v>
      </c>
      <c r="E269" s="8">
        <v>50.8</v>
      </c>
      <c r="F269" s="8">
        <v>1996</v>
      </c>
      <c r="G269" s="8">
        <v>363970.34</v>
      </c>
      <c r="H269" s="9">
        <v>43104.97</v>
      </c>
      <c r="I269" s="8">
        <v>1015718.57</v>
      </c>
      <c r="J269" s="8" t="s">
        <v>1499</v>
      </c>
      <c r="K269" s="283">
        <v>42569</v>
      </c>
      <c r="L269" s="81" t="s">
        <v>1498</v>
      </c>
      <c r="M269" s="18" t="s">
        <v>2241</v>
      </c>
      <c r="N269" s="8" t="s">
        <v>19</v>
      </c>
      <c r="O269" s="8" t="s">
        <v>640</v>
      </c>
      <c r="P269" s="8" t="s">
        <v>660</v>
      </c>
      <c r="Q269" s="8"/>
      <c r="R269" s="8"/>
      <c r="S269" s="82"/>
      <c r="T269" s="82"/>
      <c r="U269" s="82"/>
      <c r="V269" s="82"/>
      <c r="W269" s="82"/>
      <c r="X269" s="82"/>
      <c r="Y269" s="82"/>
      <c r="Z269" s="82"/>
      <c r="AA269" s="82"/>
      <c r="AB269" s="82"/>
      <c r="AC269" s="82"/>
      <c r="AD269" s="82"/>
      <c r="AE269" s="82"/>
      <c r="AF269" s="82"/>
      <c r="AG269" s="82"/>
      <c r="AH269" s="82"/>
    </row>
    <row r="270" spans="1:34" s="4" customFormat="1" ht="35.25" customHeight="1">
      <c r="A270" s="206">
        <v>243</v>
      </c>
      <c r="B270" s="34" t="s">
        <v>133</v>
      </c>
      <c r="C270" s="5" t="s">
        <v>176</v>
      </c>
      <c r="D270" s="16" t="s">
        <v>2133</v>
      </c>
      <c r="E270" s="5" t="s">
        <v>2051</v>
      </c>
      <c r="F270" s="5">
        <v>1992</v>
      </c>
      <c r="G270" s="5">
        <v>89242.52</v>
      </c>
      <c r="H270" s="6">
        <v>14484.17</v>
      </c>
      <c r="I270" s="5"/>
      <c r="J270" s="5" t="s">
        <v>63</v>
      </c>
      <c r="K270" s="38">
        <v>42983</v>
      </c>
      <c r="L270" s="113" t="s">
        <v>2152</v>
      </c>
      <c r="M270" s="18" t="s">
        <v>2241</v>
      </c>
      <c r="N270" s="5" t="s">
        <v>19</v>
      </c>
      <c r="O270" s="5" t="s">
        <v>103</v>
      </c>
      <c r="P270" s="5"/>
      <c r="Q270" s="5"/>
      <c r="R270" s="5"/>
      <c r="S270" s="7"/>
      <c r="T270" s="7"/>
      <c r="U270" s="7"/>
      <c r="V270" s="7"/>
      <c r="W270" s="7"/>
      <c r="X270" s="7"/>
      <c r="Y270" s="7"/>
      <c r="Z270" s="7"/>
      <c r="AA270" s="7"/>
      <c r="AB270" s="7"/>
      <c r="AC270" s="7"/>
      <c r="AD270" s="7"/>
      <c r="AE270" s="7"/>
      <c r="AF270" s="7"/>
      <c r="AG270" s="7"/>
      <c r="AH270" s="7"/>
    </row>
    <row r="271" spans="1:34" s="4" customFormat="1" ht="56.25">
      <c r="A271" s="207">
        <v>358</v>
      </c>
      <c r="B271" s="34" t="s">
        <v>133</v>
      </c>
      <c r="C271" s="5" t="s">
        <v>315</v>
      </c>
      <c r="D271" s="16" t="s">
        <v>1613</v>
      </c>
      <c r="E271" s="5">
        <v>27.3</v>
      </c>
      <c r="F271" s="5">
        <v>1974</v>
      </c>
      <c r="G271" s="5">
        <v>27701</v>
      </c>
      <c r="H271" s="5">
        <v>27701</v>
      </c>
      <c r="I271" s="29">
        <v>358695.52</v>
      </c>
      <c r="J271" s="5" t="s">
        <v>63</v>
      </c>
      <c r="K271" s="38">
        <v>42993</v>
      </c>
      <c r="L271" s="14" t="s">
        <v>350</v>
      </c>
      <c r="M271" s="18" t="s">
        <v>2241</v>
      </c>
      <c r="N271" s="5" t="s">
        <v>19</v>
      </c>
      <c r="O271" s="71" t="s">
        <v>103</v>
      </c>
      <c r="P271" s="18" t="s">
        <v>661</v>
      </c>
      <c r="Q271" s="5"/>
      <c r="R271" s="5"/>
      <c r="S271" s="7"/>
      <c r="T271" s="7"/>
      <c r="U271" s="7"/>
      <c r="V271" s="7"/>
      <c r="W271" s="7"/>
      <c r="X271" s="7"/>
      <c r="Y271" s="7"/>
      <c r="Z271" s="7"/>
      <c r="AA271" s="7"/>
      <c r="AB271" s="7"/>
      <c r="AC271" s="7"/>
      <c r="AD271" s="7"/>
      <c r="AE271" s="7"/>
      <c r="AF271" s="7"/>
      <c r="AG271" s="7"/>
      <c r="AH271" s="7"/>
    </row>
    <row r="272" spans="1:34" s="4" customFormat="1" ht="56.25">
      <c r="A272" s="207">
        <v>254</v>
      </c>
      <c r="B272" s="34" t="s">
        <v>133</v>
      </c>
      <c r="C272" s="5" t="s">
        <v>192</v>
      </c>
      <c r="D272" s="16" t="s">
        <v>490</v>
      </c>
      <c r="E272" s="5">
        <v>49.8</v>
      </c>
      <c r="F272" s="5">
        <v>1955</v>
      </c>
      <c r="G272" s="5">
        <v>13811.68</v>
      </c>
      <c r="H272" s="6">
        <v>13811.68</v>
      </c>
      <c r="I272" s="5"/>
      <c r="J272" s="5" t="s">
        <v>63</v>
      </c>
      <c r="K272" s="38">
        <v>43026</v>
      </c>
      <c r="L272" s="14" t="s">
        <v>350</v>
      </c>
      <c r="M272" s="18" t="s">
        <v>2242</v>
      </c>
      <c r="N272" s="5" t="s">
        <v>19</v>
      </c>
      <c r="O272" s="5" t="s">
        <v>103</v>
      </c>
      <c r="P272" s="5"/>
      <c r="Q272" s="5"/>
      <c r="R272" s="5"/>
      <c r="S272" s="7"/>
      <c r="T272" s="7"/>
      <c r="U272" s="7"/>
      <c r="V272" s="7"/>
      <c r="W272" s="7"/>
      <c r="X272" s="7"/>
      <c r="Y272" s="7"/>
      <c r="Z272" s="7"/>
      <c r="AA272" s="7"/>
      <c r="AB272" s="7"/>
      <c r="AC272" s="7"/>
      <c r="AD272" s="7"/>
      <c r="AE272" s="7"/>
      <c r="AF272" s="7"/>
      <c r="AG272" s="7"/>
      <c r="AH272" s="7"/>
    </row>
    <row r="273" spans="1:34" s="4" customFormat="1" ht="71.25" customHeight="1">
      <c r="A273" s="206">
        <v>259</v>
      </c>
      <c r="B273" s="34" t="s">
        <v>133</v>
      </c>
      <c r="C273" s="5" t="s">
        <v>200</v>
      </c>
      <c r="D273" s="16" t="s">
        <v>490</v>
      </c>
      <c r="E273" s="5">
        <v>53.5</v>
      </c>
      <c r="F273" s="5">
        <v>1954</v>
      </c>
      <c r="G273" s="5">
        <v>13855.31</v>
      </c>
      <c r="H273" s="5">
        <v>13855.31</v>
      </c>
      <c r="I273" s="5"/>
      <c r="J273" s="5" t="s">
        <v>63</v>
      </c>
      <c r="K273" s="38">
        <v>43026</v>
      </c>
      <c r="L273" s="14" t="s">
        <v>350</v>
      </c>
      <c r="M273" s="18" t="s">
        <v>2242</v>
      </c>
      <c r="N273" s="5" t="s">
        <v>19</v>
      </c>
      <c r="O273" s="5" t="s">
        <v>103</v>
      </c>
      <c r="P273" s="5"/>
      <c r="Q273" s="5"/>
      <c r="R273" s="5"/>
      <c r="S273" s="7"/>
      <c r="T273" s="7"/>
      <c r="U273" s="7"/>
      <c r="V273" s="7"/>
      <c r="W273" s="7"/>
      <c r="X273" s="7"/>
      <c r="Y273" s="7"/>
      <c r="Z273" s="7"/>
      <c r="AA273" s="7"/>
      <c r="AB273" s="7"/>
      <c r="AC273" s="7"/>
      <c r="AD273" s="7"/>
      <c r="AE273" s="7"/>
      <c r="AF273" s="7"/>
      <c r="AG273" s="7"/>
      <c r="AH273" s="7"/>
    </row>
    <row r="274" spans="1:34" s="4" customFormat="1" ht="72.75" customHeight="1">
      <c r="A274" s="207">
        <v>260</v>
      </c>
      <c r="B274" s="34" t="s">
        <v>133</v>
      </c>
      <c r="C274" s="5" t="s">
        <v>201</v>
      </c>
      <c r="D274" s="16" t="s">
        <v>490</v>
      </c>
      <c r="E274" s="5">
        <v>28.6</v>
      </c>
      <c r="F274" s="5">
        <v>1954</v>
      </c>
      <c r="G274" s="5">
        <v>7422.49</v>
      </c>
      <c r="H274" s="5">
        <v>7422.49</v>
      </c>
      <c r="I274" s="5"/>
      <c r="J274" s="5" t="s">
        <v>63</v>
      </c>
      <c r="K274" s="38">
        <v>43026</v>
      </c>
      <c r="L274" s="14" t="s">
        <v>350</v>
      </c>
      <c r="M274" s="18" t="s">
        <v>2242</v>
      </c>
      <c r="N274" s="5" t="s">
        <v>19</v>
      </c>
      <c r="O274" s="5" t="s">
        <v>103</v>
      </c>
      <c r="P274" s="5"/>
      <c r="Q274" s="5"/>
      <c r="R274" s="5"/>
      <c r="S274" s="7"/>
      <c r="T274" s="7"/>
      <c r="U274" s="7"/>
      <c r="V274" s="7"/>
      <c r="W274" s="7"/>
      <c r="X274" s="7"/>
      <c r="Y274" s="7"/>
      <c r="Z274" s="7"/>
      <c r="AA274" s="7"/>
      <c r="AB274" s="7"/>
      <c r="AC274" s="7"/>
      <c r="AD274" s="7"/>
      <c r="AE274" s="7"/>
      <c r="AF274" s="7"/>
      <c r="AG274" s="7"/>
      <c r="AH274" s="7"/>
    </row>
    <row r="275" spans="1:34" s="4" customFormat="1" ht="56.25">
      <c r="A275" s="206">
        <v>297</v>
      </c>
      <c r="B275" s="34" t="s">
        <v>133</v>
      </c>
      <c r="C275" s="5" t="s">
        <v>344</v>
      </c>
      <c r="D275" s="16" t="s">
        <v>490</v>
      </c>
      <c r="E275" s="5">
        <v>41.3</v>
      </c>
      <c r="F275" s="5">
        <v>1979</v>
      </c>
      <c r="G275" s="5">
        <v>14135.88</v>
      </c>
      <c r="H275" s="5">
        <v>14135.88</v>
      </c>
      <c r="I275" s="5"/>
      <c r="J275" s="5" t="s">
        <v>63</v>
      </c>
      <c r="K275" s="38">
        <v>43026</v>
      </c>
      <c r="L275" s="14" t="s">
        <v>350</v>
      </c>
      <c r="M275" s="18" t="s">
        <v>2242</v>
      </c>
      <c r="N275" s="5" t="s">
        <v>19</v>
      </c>
      <c r="O275" s="5" t="s">
        <v>103</v>
      </c>
      <c r="P275" s="5"/>
      <c r="Q275" s="5"/>
      <c r="R275" s="5"/>
      <c r="S275" s="7"/>
      <c r="T275" s="7"/>
      <c r="U275" s="7"/>
      <c r="V275" s="7"/>
      <c r="W275" s="7"/>
      <c r="X275" s="7"/>
      <c r="Y275" s="7"/>
      <c r="Z275" s="7"/>
      <c r="AA275" s="7"/>
      <c r="AB275" s="7"/>
      <c r="AC275" s="7"/>
      <c r="AD275" s="7"/>
      <c r="AE275" s="7"/>
      <c r="AF275" s="7"/>
      <c r="AG275" s="7"/>
      <c r="AH275" s="7"/>
    </row>
    <row r="276" spans="1:34" s="4" customFormat="1" ht="56.25">
      <c r="A276" s="207">
        <v>288</v>
      </c>
      <c r="B276" s="34" t="s">
        <v>133</v>
      </c>
      <c r="C276" s="5" t="s">
        <v>216</v>
      </c>
      <c r="D276" s="16" t="s">
        <v>490</v>
      </c>
      <c r="E276" s="5">
        <v>54.3</v>
      </c>
      <c r="F276" s="5">
        <v>1960</v>
      </c>
      <c r="G276" s="5">
        <v>33.020000000000003</v>
      </c>
      <c r="H276" s="5">
        <v>33.020000000000003</v>
      </c>
      <c r="I276" s="5"/>
      <c r="J276" s="5" t="s">
        <v>63</v>
      </c>
      <c r="K276" s="38">
        <v>43026</v>
      </c>
      <c r="L276" s="14" t="s">
        <v>350</v>
      </c>
      <c r="M276" s="18" t="s">
        <v>2242</v>
      </c>
      <c r="N276" s="5" t="s">
        <v>19</v>
      </c>
      <c r="O276" s="5"/>
      <c r="P276" s="5"/>
      <c r="Q276" s="5"/>
      <c r="R276" s="5"/>
      <c r="S276" s="7"/>
      <c r="T276" s="7"/>
      <c r="U276" s="7"/>
      <c r="V276" s="7"/>
      <c r="W276" s="7"/>
      <c r="X276" s="7"/>
      <c r="Y276" s="7"/>
      <c r="Z276" s="7"/>
      <c r="AA276" s="7"/>
      <c r="AB276" s="7"/>
      <c r="AC276" s="7"/>
      <c r="AD276" s="7"/>
      <c r="AE276" s="7"/>
      <c r="AF276" s="7"/>
      <c r="AG276" s="7"/>
      <c r="AH276" s="7"/>
    </row>
    <row r="277" spans="1:34" s="7" customFormat="1" ht="56.25">
      <c r="A277" s="206">
        <v>265</v>
      </c>
      <c r="B277" s="34" t="s">
        <v>133</v>
      </c>
      <c r="C277" s="18" t="s">
        <v>584</v>
      </c>
      <c r="D277" s="16" t="s">
        <v>490</v>
      </c>
      <c r="E277" s="5"/>
      <c r="F277" s="5">
        <v>1961</v>
      </c>
      <c r="G277" s="5">
        <v>121407.34</v>
      </c>
      <c r="H277" s="6">
        <v>17728.009999999998</v>
      </c>
      <c r="I277" s="29">
        <v>755093.48</v>
      </c>
      <c r="J277" s="5" t="s">
        <v>63</v>
      </c>
      <c r="K277" s="38">
        <v>43026</v>
      </c>
      <c r="L277" s="14" t="s">
        <v>350</v>
      </c>
      <c r="M277" s="18" t="s">
        <v>2242</v>
      </c>
      <c r="N277" s="5" t="s">
        <v>19</v>
      </c>
      <c r="O277" s="5"/>
      <c r="P277" s="5"/>
      <c r="Q277" s="5"/>
      <c r="R277" s="5"/>
    </row>
    <row r="278" spans="1:34" s="7" customFormat="1" ht="71.25" customHeight="1">
      <c r="A278" s="207">
        <v>266</v>
      </c>
      <c r="B278" s="34" t="s">
        <v>133</v>
      </c>
      <c r="C278" s="18" t="s">
        <v>585</v>
      </c>
      <c r="D278" s="16" t="s">
        <v>490</v>
      </c>
      <c r="E278" s="5"/>
      <c r="F278" s="5">
        <v>1961</v>
      </c>
      <c r="G278" s="5"/>
      <c r="H278" s="6"/>
      <c r="I278" s="29"/>
      <c r="J278" s="5" t="s">
        <v>63</v>
      </c>
      <c r="K278" s="38">
        <v>43026</v>
      </c>
      <c r="L278" s="14" t="s">
        <v>350</v>
      </c>
      <c r="M278" s="18" t="s">
        <v>2242</v>
      </c>
      <c r="N278" s="5" t="s">
        <v>19</v>
      </c>
      <c r="O278" s="5"/>
      <c r="P278" s="5"/>
      <c r="Q278" s="5"/>
      <c r="R278" s="5"/>
    </row>
    <row r="279" spans="1:34" s="7" customFormat="1" ht="71.25" customHeight="1">
      <c r="A279" s="206">
        <v>267</v>
      </c>
      <c r="B279" s="34" t="s">
        <v>133</v>
      </c>
      <c r="C279" s="18" t="s">
        <v>586</v>
      </c>
      <c r="D279" s="16" t="s">
        <v>490</v>
      </c>
      <c r="E279" s="5"/>
      <c r="F279" s="5">
        <v>1961</v>
      </c>
      <c r="G279" s="5"/>
      <c r="H279" s="6"/>
      <c r="I279" s="29"/>
      <c r="J279" s="5" t="s">
        <v>63</v>
      </c>
      <c r="K279" s="38">
        <v>43026</v>
      </c>
      <c r="L279" s="14" t="s">
        <v>350</v>
      </c>
      <c r="M279" s="18" t="s">
        <v>2242</v>
      </c>
      <c r="N279" s="5" t="s">
        <v>19</v>
      </c>
      <c r="O279" s="5"/>
      <c r="P279" s="5"/>
      <c r="Q279" s="5"/>
      <c r="R279" s="5"/>
    </row>
    <row r="280" spans="1:34" s="7" customFormat="1" ht="71.25" customHeight="1">
      <c r="A280" s="207">
        <v>268</v>
      </c>
      <c r="B280" s="34" t="s">
        <v>133</v>
      </c>
      <c r="C280" s="18" t="s">
        <v>587</v>
      </c>
      <c r="D280" s="16" t="s">
        <v>490</v>
      </c>
      <c r="E280" s="5"/>
      <c r="F280" s="5">
        <v>1961</v>
      </c>
      <c r="G280" s="5"/>
      <c r="H280" s="6"/>
      <c r="I280" s="29"/>
      <c r="J280" s="5" t="s">
        <v>63</v>
      </c>
      <c r="K280" s="38">
        <v>43026</v>
      </c>
      <c r="L280" s="14" t="s">
        <v>350</v>
      </c>
      <c r="M280" s="18" t="s">
        <v>2242</v>
      </c>
      <c r="N280" s="5" t="s">
        <v>19</v>
      </c>
      <c r="O280" s="5"/>
      <c r="P280" s="5"/>
      <c r="Q280" s="5"/>
      <c r="R280" s="5"/>
    </row>
    <row r="281" spans="1:34" s="7" customFormat="1" ht="71.25" customHeight="1">
      <c r="A281" s="206">
        <v>269</v>
      </c>
      <c r="B281" s="34" t="s">
        <v>133</v>
      </c>
      <c r="C281" s="18" t="s">
        <v>588</v>
      </c>
      <c r="D281" s="16" t="s">
        <v>490</v>
      </c>
      <c r="E281" s="5"/>
      <c r="F281" s="5">
        <v>1961</v>
      </c>
      <c r="G281" s="5"/>
      <c r="H281" s="6"/>
      <c r="I281" s="29"/>
      <c r="J281" s="5" t="s">
        <v>63</v>
      </c>
      <c r="K281" s="38">
        <v>43026</v>
      </c>
      <c r="L281" s="14" t="s">
        <v>350</v>
      </c>
      <c r="M281" s="18" t="s">
        <v>2242</v>
      </c>
      <c r="N281" s="5" t="s">
        <v>19</v>
      </c>
      <c r="O281" s="5"/>
      <c r="P281" s="5"/>
      <c r="Q281" s="5"/>
      <c r="R281" s="5"/>
    </row>
    <row r="282" spans="1:34" s="7" customFormat="1" ht="71.25" customHeight="1">
      <c r="A282" s="207">
        <v>270</v>
      </c>
      <c r="B282" s="35" t="s">
        <v>133</v>
      </c>
      <c r="C282" s="60" t="s">
        <v>589</v>
      </c>
      <c r="D282" s="140" t="s">
        <v>490</v>
      </c>
      <c r="E282" s="10"/>
      <c r="F282" s="10">
        <v>1961</v>
      </c>
      <c r="G282" s="10"/>
      <c r="H282" s="61"/>
      <c r="I282" s="142"/>
      <c r="J282" s="10" t="s">
        <v>63</v>
      </c>
      <c r="K282" s="38">
        <v>43026</v>
      </c>
      <c r="L282" s="62" t="s">
        <v>350</v>
      </c>
      <c r="M282" s="18" t="s">
        <v>2242</v>
      </c>
      <c r="N282" s="10" t="s">
        <v>19</v>
      </c>
      <c r="O282" s="10"/>
      <c r="P282" s="10"/>
      <c r="Q282" s="10"/>
      <c r="R282" s="10"/>
    </row>
    <row r="283" spans="1:34" s="4" customFormat="1" ht="81" customHeight="1">
      <c r="A283" s="341">
        <v>262</v>
      </c>
      <c r="B283" s="286" t="s">
        <v>133</v>
      </c>
      <c r="C283" s="285" t="s">
        <v>601</v>
      </c>
      <c r="D283" s="287" t="s">
        <v>490</v>
      </c>
      <c r="E283" s="285">
        <v>58.3</v>
      </c>
      <c r="F283" s="285">
        <v>1941</v>
      </c>
      <c r="G283" s="285"/>
      <c r="H283" s="285"/>
      <c r="I283" s="285"/>
      <c r="J283" s="285" t="s">
        <v>63</v>
      </c>
      <c r="K283" s="519">
        <v>43026</v>
      </c>
      <c r="L283" s="289" t="s">
        <v>350</v>
      </c>
      <c r="M283" s="290" t="s">
        <v>2242</v>
      </c>
      <c r="N283" s="285" t="s">
        <v>19</v>
      </c>
      <c r="O283" s="285"/>
      <c r="P283" s="285"/>
      <c r="Q283" s="285"/>
      <c r="R283" s="285"/>
    </row>
    <row r="284" spans="1:34" s="137" customFormat="1" ht="56.25">
      <c r="A284" s="207">
        <v>304</v>
      </c>
      <c r="B284" s="18" t="s">
        <v>133</v>
      </c>
      <c r="C284" s="18" t="s">
        <v>232</v>
      </c>
      <c r="D284" s="18" t="s">
        <v>490</v>
      </c>
      <c r="E284" s="18">
        <v>40.9</v>
      </c>
      <c r="F284" s="18">
        <v>1969</v>
      </c>
      <c r="G284" s="18" t="s">
        <v>348</v>
      </c>
      <c r="H284" s="110"/>
      <c r="I284" s="18"/>
      <c r="J284" s="18" t="s">
        <v>63</v>
      </c>
      <c r="K284" s="38">
        <v>43026</v>
      </c>
      <c r="L284" s="135" t="s">
        <v>350</v>
      </c>
      <c r="M284" s="18" t="s">
        <v>2242</v>
      </c>
      <c r="N284" s="18" t="s">
        <v>19</v>
      </c>
      <c r="O284" s="18"/>
      <c r="P284" s="18"/>
      <c r="Q284" s="18"/>
      <c r="R284" s="18"/>
      <c r="S284" s="136"/>
      <c r="T284" s="136"/>
      <c r="U284" s="136"/>
      <c r="V284" s="136"/>
      <c r="W284" s="136"/>
      <c r="X284" s="136"/>
      <c r="Y284" s="136"/>
      <c r="Z284" s="136"/>
      <c r="AA284" s="136"/>
      <c r="AB284" s="136"/>
      <c r="AC284" s="136"/>
      <c r="AD284" s="136"/>
      <c r="AE284" s="136"/>
      <c r="AF284" s="136"/>
      <c r="AG284" s="136"/>
      <c r="AH284" s="136"/>
    </row>
    <row r="285" spans="1:34" s="4" customFormat="1" ht="81" customHeight="1">
      <c r="A285" s="206">
        <v>393</v>
      </c>
      <c r="B285" s="16" t="s">
        <v>133</v>
      </c>
      <c r="C285" s="5" t="s">
        <v>564</v>
      </c>
      <c r="D285" s="16" t="s">
        <v>490</v>
      </c>
      <c r="E285" s="5"/>
      <c r="F285" s="5"/>
      <c r="G285" s="5"/>
      <c r="H285" s="6"/>
      <c r="I285" s="5"/>
      <c r="J285" s="5" t="s">
        <v>63</v>
      </c>
      <c r="K285" s="38">
        <v>43026</v>
      </c>
      <c r="L285" s="14" t="s">
        <v>350</v>
      </c>
      <c r="M285" s="18" t="s">
        <v>2242</v>
      </c>
      <c r="N285" s="5" t="s">
        <v>19</v>
      </c>
      <c r="O285" s="5"/>
      <c r="P285" s="5"/>
      <c r="Q285" s="5"/>
      <c r="R285" s="5"/>
      <c r="S285" s="7"/>
      <c r="T285" s="7"/>
      <c r="U285" s="7"/>
      <c r="V285" s="7"/>
      <c r="W285" s="7"/>
      <c r="X285" s="7"/>
      <c r="Y285" s="7"/>
      <c r="Z285" s="7"/>
      <c r="AA285" s="7"/>
      <c r="AB285" s="7"/>
      <c r="AC285" s="7"/>
      <c r="AD285" s="7"/>
      <c r="AE285" s="7"/>
      <c r="AF285" s="7"/>
      <c r="AG285" s="7"/>
      <c r="AH285" s="7"/>
    </row>
    <row r="286" spans="1:34" s="7" customFormat="1" ht="58.5" customHeight="1">
      <c r="A286" s="207">
        <v>82</v>
      </c>
      <c r="B286" s="16" t="s">
        <v>110</v>
      </c>
      <c r="C286" s="5" t="s">
        <v>112</v>
      </c>
      <c r="D286" s="30" t="s">
        <v>487</v>
      </c>
      <c r="E286" s="5">
        <v>123.4</v>
      </c>
      <c r="F286" s="5">
        <v>1975</v>
      </c>
      <c r="G286" s="6">
        <v>39123.15</v>
      </c>
      <c r="H286" s="6"/>
      <c r="I286" s="30">
        <v>222900.67</v>
      </c>
      <c r="J286" s="5" t="s">
        <v>111</v>
      </c>
      <c r="K286" s="38">
        <v>42895</v>
      </c>
      <c r="L286" s="113" t="s">
        <v>1306</v>
      </c>
      <c r="M286" s="18" t="s">
        <v>2250</v>
      </c>
      <c r="N286" s="5" t="s">
        <v>19</v>
      </c>
      <c r="O286" s="5" t="s">
        <v>103</v>
      </c>
      <c r="P286" s="8"/>
      <c r="Q286" s="8"/>
      <c r="R286" s="8"/>
    </row>
    <row r="287" spans="1:34" s="7" customFormat="1" ht="64.5" customHeight="1">
      <c r="A287" s="207">
        <v>256</v>
      </c>
      <c r="B287" s="34" t="s">
        <v>133</v>
      </c>
      <c r="C287" s="5" t="s">
        <v>191</v>
      </c>
      <c r="D287" s="16" t="s">
        <v>490</v>
      </c>
      <c r="E287" s="5">
        <v>18.399999999999999</v>
      </c>
      <c r="F287" s="5">
        <v>1957</v>
      </c>
      <c r="G287" s="5">
        <v>6750.92</v>
      </c>
      <c r="H287" s="6">
        <v>6750.92</v>
      </c>
      <c r="I287" s="5"/>
      <c r="J287" s="5" t="s">
        <v>63</v>
      </c>
      <c r="K287" s="5" t="s">
        <v>2280</v>
      </c>
      <c r="L287" s="14" t="s">
        <v>350</v>
      </c>
      <c r="M287" s="18" t="s">
        <v>2279</v>
      </c>
      <c r="N287" s="5" t="s">
        <v>19</v>
      </c>
      <c r="O287" s="5" t="s">
        <v>103</v>
      </c>
      <c r="P287" s="5" t="s">
        <v>116</v>
      </c>
      <c r="Q287" s="5" t="s">
        <v>117</v>
      </c>
      <c r="R287" s="5"/>
    </row>
    <row r="288" spans="1:34" s="4" customFormat="1" ht="57" thickBot="1">
      <c r="A288" s="207">
        <v>302</v>
      </c>
      <c r="B288" s="34" t="s">
        <v>133</v>
      </c>
      <c r="C288" s="5" t="s">
        <v>238</v>
      </c>
      <c r="D288" s="16" t="s">
        <v>490</v>
      </c>
      <c r="E288" s="5">
        <v>12.2</v>
      </c>
      <c r="F288" s="5">
        <v>1993</v>
      </c>
      <c r="G288" s="5">
        <v>44295.6</v>
      </c>
      <c r="H288" s="6">
        <v>7485.95</v>
      </c>
      <c r="I288" s="5"/>
      <c r="J288" s="5" t="s">
        <v>63</v>
      </c>
      <c r="K288" s="5" t="s">
        <v>2280</v>
      </c>
      <c r="L288" s="14" t="s">
        <v>350</v>
      </c>
      <c r="M288" s="18" t="s">
        <v>2279</v>
      </c>
      <c r="N288" s="5" t="s">
        <v>19</v>
      </c>
      <c r="O288" s="5" t="s">
        <v>103</v>
      </c>
      <c r="P288" s="5"/>
      <c r="Q288" s="5"/>
      <c r="R288" s="5"/>
      <c r="S288" s="7"/>
      <c r="T288" s="7"/>
      <c r="U288" s="7"/>
      <c r="V288" s="7"/>
      <c r="W288" s="7"/>
      <c r="X288" s="7"/>
      <c r="Y288" s="7"/>
      <c r="Z288" s="7"/>
      <c r="AA288" s="7"/>
      <c r="AB288" s="7"/>
      <c r="AC288" s="7"/>
      <c r="AD288" s="7"/>
      <c r="AE288" s="7"/>
      <c r="AF288" s="7"/>
      <c r="AG288" s="7"/>
      <c r="AH288" s="7"/>
    </row>
    <row r="289" spans="1:34" s="4" customFormat="1" ht="38.25">
      <c r="A289" s="207">
        <v>446</v>
      </c>
      <c r="B289" s="34" t="s">
        <v>133</v>
      </c>
      <c r="C289" s="5" t="s">
        <v>1089</v>
      </c>
      <c r="D289" s="16" t="s">
        <v>490</v>
      </c>
      <c r="E289" s="5"/>
      <c r="F289" s="5"/>
      <c r="G289" s="185">
        <f>78693.73</f>
        <v>78693.73</v>
      </c>
      <c r="H289" s="185">
        <f>78693.73</f>
        <v>78693.73</v>
      </c>
      <c r="I289" s="185"/>
      <c r="J289" s="186"/>
      <c r="K289" s="5" t="s">
        <v>2273</v>
      </c>
      <c r="L289" s="14"/>
      <c r="M289" s="18" t="s">
        <v>2272</v>
      </c>
      <c r="N289" s="40" t="s">
        <v>507</v>
      </c>
      <c r="O289" s="5" t="s">
        <v>103</v>
      </c>
      <c r="P289" s="5"/>
      <c r="Q289" s="5"/>
      <c r="R289" s="5"/>
      <c r="S289" s="7"/>
      <c r="T289" s="7"/>
      <c r="U289" s="7"/>
      <c r="V289" s="7"/>
      <c r="W289" s="7"/>
      <c r="X289" s="7"/>
      <c r="Y289" s="7"/>
      <c r="Z289" s="7"/>
      <c r="AA289" s="7"/>
      <c r="AB289" s="7"/>
      <c r="AC289" s="7"/>
      <c r="AD289" s="7"/>
      <c r="AE289" s="7"/>
      <c r="AF289" s="7"/>
      <c r="AG289" s="7"/>
      <c r="AH289" s="7"/>
    </row>
    <row r="290" spans="1:34" s="4" customFormat="1" ht="44.25" customHeight="1">
      <c r="A290" s="206">
        <v>9</v>
      </c>
      <c r="B290" s="15" t="s">
        <v>865</v>
      </c>
      <c r="C290" s="5" t="s">
        <v>1676</v>
      </c>
      <c r="D290" s="16" t="s">
        <v>490</v>
      </c>
      <c r="E290" s="5"/>
      <c r="F290" s="219">
        <v>1985</v>
      </c>
      <c r="G290" s="6">
        <v>14837</v>
      </c>
      <c r="H290" s="6">
        <v>14837</v>
      </c>
      <c r="I290" s="5"/>
      <c r="J290" s="5" t="s">
        <v>63</v>
      </c>
      <c r="K290" s="5" t="s">
        <v>2302</v>
      </c>
      <c r="L290" s="5" t="s">
        <v>64</v>
      </c>
      <c r="M290" s="18" t="s">
        <v>2301</v>
      </c>
      <c r="N290" s="5" t="s">
        <v>19</v>
      </c>
      <c r="O290" s="5"/>
      <c r="P290" s="5"/>
      <c r="Q290" s="5"/>
      <c r="R290" s="5"/>
      <c r="S290" s="7"/>
      <c r="T290" s="7"/>
      <c r="U290" s="7"/>
      <c r="V290" s="7"/>
      <c r="W290" s="7"/>
      <c r="X290" s="7"/>
      <c r="Y290" s="7"/>
      <c r="Z290" s="7"/>
      <c r="AA290" s="7"/>
      <c r="AB290" s="7"/>
      <c r="AC290" s="7"/>
      <c r="AD290" s="7"/>
      <c r="AE290" s="7"/>
      <c r="AF290" s="7"/>
      <c r="AG290" s="7"/>
      <c r="AH290" s="7"/>
    </row>
    <row r="291" spans="1:34" s="7" customFormat="1" ht="66" customHeight="1">
      <c r="A291" s="206">
        <v>29</v>
      </c>
      <c r="B291" s="15" t="s">
        <v>59</v>
      </c>
      <c r="C291" s="5" t="s">
        <v>1339</v>
      </c>
      <c r="D291" s="16" t="s">
        <v>490</v>
      </c>
      <c r="E291" s="5">
        <v>440</v>
      </c>
      <c r="F291" s="5"/>
      <c r="G291" s="6">
        <v>198820.96</v>
      </c>
      <c r="H291" s="6">
        <v>198820.96</v>
      </c>
      <c r="I291" s="5"/>
      <c r="J291" s="5" t="s">
        <v>63</v>
      </c>
      <c r="K291" s="5" t="s">
        <v>2302</v>
      </c>
      <c r="L291" s="5" t="s">
        <v>65</v>
      </c>
      <c r="M291" s="18" t="s">
        <v>2301</v>
      </c>
      <c r="N291" s="5" t="s">
        <v>19</v>
      </c>
      <c r="O291" s="5"/>
      <c r="P291" s="5"/>
      <c r="Q291" s="5"/>
      <c r="R291" s="5"/>
    </row>
    <row r="292" spans="1:34" s="7" customFormat="1" ht="51">
      <c r="A292" s="206">
        <v>33</v>
      </c>
      <c r="B292" s="15" t="s">
        <v>811</v>
      </c>
      <c r="C292" s="5" t="s">
        <v>125</v>
      </c>
      <c r="D292" s="16" t="s">
        <v>490</v>
      </c>
      <c r="E292" s="9"/>
      <c r="F292" s="9"/>
      <c r="G292" s="9">
        <v>1391723.94</v>
      </c>
      <c r="H292" s="9"/>
      <c r="I292" s="8"/>
      <c r="J292" s="8" t="s">
        <v>63</v>
      </c>
      <c r="K292" s="5" t="s">
        <v>2302</v>
      </c>
      <c r="L292" s="8" t="s">
        <v>124</v>
      </c>
      <c r="M292" s="18" t="s">
        <v>2301</v>
      </c>
      <c r="N292" s="8" t="s">
        <v>19</v>
      </c>
      <c r="O292" s="8" t="s">
        <v>103</v>
      </c>
      <c r="P292" s="5"/>
      <c r="Q292" s="5"/>
      <c r="R292" s="5"/>
    </row>
    <row r="293" spans="1:34" s="7" customFormat="1" ht="83.25" customHeight="1">
      <c r="A293" s="207">
        <v>34</v>
      </c>
      <c r="B293" s="15" t="s">
        <v>128</v>
      </c>
      <c r="C293" s="5" t="s">
        <v>126</v>
      </c>
      <c r="D293" s="16" t="s">
        <v>490</v>
      </c>
      <c r="E293" s="9">
        <v>700</v>
      </c>
      <c r="F293" s="9"/>
      <c r="G293" s="9">
        <v>12444</v>
      </c>
      <c r="H293" s="9"/>
      <c r="I293" s="8"/>
      <c r="J293" s="8" t="s">
        <v>63</v>
      </c>
      <c r="K293" s="5" t="s">
        <v>2302</v>
      </c>
      <c r="L293" s="8" t="s">
        <v>124</v>
      </c>
      <c r="M293" s="18" t="s">
        <v>2301</v>
      </c>
      <c r="N293" s="8" t="s">
        <v>19</v>
      </c>
      <c r="O293" s="8" t="s">
        <v>103</v>
      </c>
      <c r="P293" s="8" t="s">
        <v>127</v>
      </c>
      <c r="Q293" s="8" t="s">
        <v>122</v>
      </c>
      <c r="R293" s="8"/>
    </row>
    <row r="294" spans="1:34" s="7" customFormat="1" ht="71.25" customHeight="1">
      <c r="A294" s="206">
        <v>35</v>
      </c>
      <c r="B294" s="15" t="s">
        <v>859</v>
      </c>
      <c r="C294" s="5" t="s">
        <v>131</v>
      </c>
      <c r="D294" s="16" t="s">
        <v>490</v>
      </c>
      <c r="E294" s="5"/>
      <c r="F294" s="5"/>
      <c r="G294" s="6">
        <v>61975.199999999997</v>
      </c>
      <c r="H294" s="6"/>
      <c r="I294" s="5"/>
      <c r="J294" s="5"/>
      <c r="K294" s="5" t="s">
        <v>2302</v>
      </c>
      <c r="L294" s="5"/>
      <c r="M294" s="18" t="s">
        <v>2301</v>
      </c>
      <c r="N294" s="5" t="s">
        <v>19</v>
      </c>
      <c r="O294" s="5" t="s">
        <v>103</v>
      </c>
      <c r="P294" s="8" t="s">
        <v>127</v>
      </c>
      <c r="Q294" s="8" t="s">
        <v>122</v>
      </c>
      <c r="R294" s="8"/>
    </row>
    <row r="295" spans="1:34" s="7" customFormat="1" ht="54" customHeight="1">
      <c r="A295" s="207">
        <v>36</v>
      </c>
      <c r="B295" s="15" t="s">
        <v>1820</v>
      </c>
      <c r="C295" s="5" t="s">
        <v>1821</v>
      </c>
      <c r="D295" s="8" t="s">
        <v>1822</v>
      </c>
      <c r="E295" s="5">
        <v>1299</v>
      </c>
      <c r="F295" s="219">
        <v>2016</v>
      </c>
      <c r="G295" s="6">
        <v>8637850.7300000004</v>
      </c>
      <c r="H295" s="6"/>
      <c r="I295" s="5"/>
      <c r="J295" s="5" t="s">
        <v>1823</v>
      </c>
      <c r="K295" s="5" t="s">
        <v>2539</v>
      </c>
      <c r="L295" s="113" t="s">
        <v>1899</v>
      </c>
      <c r="M295" s="18" t="s">
        <v>2538</v>
      </c>
      <c r="N295" s="5" t="s">
        <v>19</v>
      </c>
      <c r="O295" s="5" t="s">
        <v>103</v>
      </c>
      <c r="P295" s="5" t="s">
        <v>127</v>
      </c>
      <c r="Q295" s="5" t="s">
        <v>122</v>
      </c>
      <c r="R295" s="5"/>
    </row>
    <row r="296" spans="1:34" s="7" customFormat="1" ht="78" customHeight="1">
      <c r="A296" s="206">
        <v>37</v>
      </c>
      <c r="B296" s="28" t="s">
        <v>1824</v>
      </c>
      <c r="C296" s="5" t="s">
        <v>1821</v>
      </c>
      <c r="D296" s="8" t="s">
        <v>1825</v>
      </c>
      <c r="E296" s="5">
        <v>528</v>
      </c>
      <c r="F296" s="217"/>
      <c r="G296" s="6"/>
      <c r="H296" s="6"/>
      <c r="I296" s="84">
        <v>39214.559999999998</v>
      </c>
      <c r="J296" s="5" t="s">
        <v>1823</v>
      </c>
      <c r="K296" s="5" t="s">
        <v>2539</v>
      </c>
      <c r="L296" s="113" t="s">
        <v>1900</v>
      </c>
      <c r="M296" s="18" t="s">
        <v>2538</v>
      </c>
      <c r="N296" s="5" t="s">
        <v>19</v>
      </c>
      <c r="O296" s="5" t="s">
        <v>103</v>
      </c>
      <c r="P296" s="5"/>
      <c r="Q296" s="5"/>
      <c r="R296" s="5"/>
    </row>
    <row r="297" spans="1:34" s="4" customFormat="1" ht="78" customHeight="1">
      <c r="A297" s="207">
        <v>278</v>
      </c>
      <c r="B297" s="16" t="s">
        <v>133</v>
      </c>
      <c r="C297" s="5" t="s">
        <v>2202</v>
      </c>
      <c r="D297" s="30" t="s">
        <v>1917</v>
      </c>
      <c r="E297" s="5">
        <v>46</v>
      </c>
      <c r="F297" s="5">
        <v>2016</v>
      </c>
      <c r="G297" s="6" t="s">
        <v>2536</v>
      </c>
      <c r="H297" s="30"/>
      <c r="I297" s="233">
        <v>513383</v>
      </c>
      <c r="J297" s="5" t="s">
        <v>1937</v>
      </c>
      <c r="K297" s="337" t="s">
        <v>2552</v>
      </c>
      <c r="L297" s="111" t="s">
        <v>1918</v>
      </c>
      <c r="M297" s="18" t="s">
        <v>2540</v>
      </c>
      <c r="N297" s="5" t="s">
        <v>568</v>
      </c>
      <c r="O297" s="5" t="s">
        <v>103</v>
      </c>
      <c r="P297" s="5"/>
      <c r="Q297" s="5"/>
      <c r="R297" s="5"/>
      <c r="S297" s="7"/>
      <c r="T297" s="7"/>
      <c r="U297" s="7"/>
      <c r="V297" s="7"/>
      <c r="W297" s="7"/>
      <c r="X297" s="7"/>
      <c r="Y297" s="7"/>
      <c r="Z297" s="7"/>
      <c r="AA297" s="7"/>
      <c r="AB297" s="7"/>
      <c r="AC297" s="7"/>
      <c r="AD297" s="7"/>
      <c r="AE297" s="7"/>
      <c r="AF297" s="7"/>
      <c r="AG297" s="7"/>
      <c r="AH297" s="7"/>
    </row>
    <row r="298" spans="1:34" s="232" customFormat="1" ht="71.25" customHeight="1">
      <c r="A298" s="206">
        <v>283</v>
      </c>
      <c r="B298" s="16" t="s">
        <v>133</v>
      </c>
      <c r="C298" s="5" t="s">
        <v>2303</v>
      </c>
      <c r="D298" s="30" t="s">
        <v>1930</v>
      </c>
      <c r="E298" s="5">
        <v>48</v>
      </c>
      <c r="F298" s="5">
        <v>2016</v>
      </c>
      <c r="G298" s="6">
        <v>1272348</v>
      </c>
      <c r="H298" s="30"/>
      <c r="I298" s="233">
        <v>535704</v>
      </c>
      <c r="J298" s="5" t="s">
        <v>1937</v>
      </c>
      <c r="K298" s="337" t="s">
        <v>2553</v>
      </c>
      <c r="L298" s="111" t="s">
        <v>1945</v>
      </c>
      <c r="M298" s="18" t="s">
        <v>2540</v>
      </c>
      <c r="N298" s="5" t="s">
        <v>568</v>
      </c>
      <c r="O298" s="5" t="s">
        <v>103</v>
      </c>
      <c r="P298" s="231"/>
      <c r="Q298" s="231"/>
      <c r="R298" s="231"/>
    </row>
    <row r="299" spans="1:34" s="232" customFormat="1" ht="71.25" customHeight="1">
      <c r="A299" s="206">
        <v>285</v>
      </c>
      <c r="B299" s="16" t="s">
        <v>133</v>
      </c>
      <c r="C299" s="5" t="s">
        <v>2307</v>
      </c>
      <c r="D299" s="30" t="s">
        <v>1935</v>
      </c>
      <c r="E299" s="5">
        <v>37.9</v>
      </c>
      <c r="F299" s="5">
        <v>2016</v>
      </c>
      <c r="G299" s="6">
        <v>992222</v>
      </c>
      <c r="H299" s="30"/>
      <c r="I299" s="233">
        <v>422982.95</v>
      </c>
      <c r="J299" s="5" t="s">
        <v>1937</v>
      </c>
      <c r="K299" s="337" t="s">
        <v>2554</v>
      </c>
      <c r="L299" s="111" t="s">
        <v>1951</v>
      </c>
      <c r="M299" s="18" t="s">
        <v>2540</v>
      </c>
      <c r="N299" s="5" t="s">
        <v>568</v>
      </c>
      <c r="O299" s="5" t="s">
        <v>103</v>
      </c>
      <c r="P299" s="231"/>
      <c r="Q299" s="231"/>
      <c r="R299" s="231"/>
    </row>
    <row r="300" spans="1:34" s="232" customFormat="1" ht="71.25" customHeight="1">
      <c r="A300" s="207">
        <v>286</v>
      </c>
      <c r="B300" s="16" t="s">
        <v>133</v>
      </c>
      <c r="C300" s="5" t="s">
        <v>2203</v>
      </c>
      <c r="D300" s="30" t="s">
        <v>1936</v>
      </c>
      <c r="E300" s="5">
        <v>46.1</v>
      </c>
      <c r="F300" s="5">
        <v>2016</v>
      </c>
      <c r="G300" s="6">
        <v>1206898</v>
      </c>
      <c r="H300" s="30"/>
      <c r="I300" s="233">
        <v>514499.05</v>
      </c>
      <c r="J300" s="5" t="s">
        <v>1937</v>
      </c>
      <c r="K300" s="337" t="s">
        <v>2555</v>
      </c>
      <c r="L300" s="111" t="s">
        <v>1952</v>
      </c>
      <c r="M300" s="18" t="s">
        <v>2540</v>
      </c>
      <c r="N300" s="5" t="s">
        <v>568</v>
      </c>
      <c r="O300" s="5" t="s">
        <v>103</v>
      </c>
      <c r="P300" s="231"/>
      <c r="Q300" s="231"/>
      <c r="R300" s="231"/>
    </row>
    <row r="301" spans="1:34" s="232" customFormat="1" ht="71.25" customHeight="1">
      <c r="A301" s="207">
        <v>280</v>
      </c>
      <c r="B301" s="16" t="s">
        <v>133</v>
      </c>
      <c r="C301" s="5" t="s">
        <v>2406</v>
      </c>
      <c r="D301" s="30" t="s">
        <v>1929</v>
      </c>
      <c r="E301" s="5">
        <v>37.200000000000003</v>
      </c>
      <c r="F301" s="5">
        <v>2016</v>
      </c>
      <c r="G301" s="6" t="s">
        <v>2537</v>
      </c>
      <c r="H301" s="30"/>
      <c r="I301" s="233">
        <v>513383</v>
      </c>
      <c r="J301" s="5" t="s">
        <v>1941</v>
      </c>
      <c r="K301" s="5" t="s">
        <v>2541</v>
      </c>
      <c r="L301" s="111" t="s">
        <v>1942</v>
      </c>
      <c r="M301" s="18" t="s">
        <v>2540</v>
      </c>
      <c r="N301" s="5" t="s">
        <v>568</v>
      </c>
      <c r="O301" s="5" t="s">
        <v>103</v>
      </c>
      <c r="P301" s="231"/>
      <c r="Q301" s="231"/>
      <c r="R301" s="231"/>
    </row>
    <row r="302" spans="1:34" s="232" customFormat="1" ht="71.25" customHeight="1">
      <c r="A302" s="207">
        <v>284</v>
      </c>
      <c r="B302" s="16" t="s">
        <v>133</v>
      </c>
      <c r="C302" s="5" t="s">
        <v>2407</v>
      </c>
      <c r="D302" s="30" t="s">
        <v>1931</v>
      </c>
      <c r="E302" s="5">
        <v>45.5</v>
      </c>
      <c r="F302" s="5">
        <v>2016</v>
      </c>
      <c r="G302" s="6">
        <v>1191190</v>
      </c>
      <c r="H302" s="30"/>
      <c r="I302" s="233">
        <v>507802.75</v>
      </c>
      <c r="J302" s="5" t="s">
        <v>1937</v>
      </c>
      <c r="K302" s="5" t="s">
        <v>2542</v>
      </c>
      <c r="L302" s="111" t="s">
        <v>1946</v>
      </c>
      <c r="M302" s="18" t="s">
        <v>2540</v>
      </c>
      <c r="N302" s="5" t="s">
        <v>568</v>
      </c>
      <c r="O302" s="5" t="s">
        <v>103</v>
      </c>
      <c r="P302" s="231"/>
      <c r="Q302" s="231"/>
      <c r="R302" s="231"/>
    </row>
    <row r="303" spans="1:34" s="232" customFormat="1" ht="71.25" customHeight="1">
      <c r="A303" s="206">
        <v>357</v>
      </c>
      <c r="B303" s="34" t="s">
        <v>53</v>
      </c>
      <c r="C303" s="5" t="s">
        <v>2332</v>
      </c>
      <c r="D303" s="16" t="s">
        <v>1612</v>
      </c>
      <c r="E303" s="5">
        <v>74.5</v>
      </c>
      <c r="F303" s="5">
        <v>1991</v>
      </c>
      <c r="G303" s="5">
        <v>115788.25</v>
      </c>
      <c r="H303" s="6">
        <v>64313.14</v>
      </c>
      <c r="I303" s="30">
        <v>920991.35</v>
      </c>
      <c r="J303" s="5" t="s">
        <v>63</v>
      </c>
      <c r="K303" s="321" t="s">
        <v>2543</v>
      </c>
      <c r="L303" s="14" t="s">
        <v>350</v>
      </c>
      <c r="M303" s="18" t="s">
        <v>2540</v>
      </c>
      <c r="N303" s="5" t="s">
        <v>19</v>
      </c>
      <c r="O303" s="5" t="s">
        <v>103</v>
      </c>
      <c r="P303" s="231"/>
      <c r="Q303" s="231"/>
      <c r="R303" s="231"/>
    </row>
    <row r="304" spans="1:34" s="4" customFormat="1" ht="38.25">
      <c r="A304" s="206">
        <v>237</v>
      </c>
      <c r="B304" s="28" t="s">
        <v>133</v>
      </c>
      <c r="C304" s="5" t="s">
        <v>630</v>
      </c>
      <c r="D304" s="5" t="s">
        <v>631</v>
      </c>
      <c r="E304" s="5">
        <v>40.4</v>
      </c>
      <c r="F304" s="5">
        <v>1986</v>
      </c>
      <c r="G304" s="5">
        <v>11547.01</v>
      </c>
      <c r="H304" s="5">
        <v>11547.01</v>
      </c>
      <c r="I304" s="29">
        <v>593680.42000000004</v>
      </c>
      <c r="J304" s="5" t="s">
        <v>63</v>
      </c>
      <c r="K304" s="5" t="s">
        <v>2544</v>
      </c>
      <c r="L304" s="135" t="s">
        <v>2123</v>
      </c>
      <c r="M304" s="18" t="s">
        <v>2540</v>
      </c>
      <c r="N304" s="5" t="s">
        <v>19</v>
      </c>
      <c r="O304" s="40" t="s">
        <v>103</v>
      </c>
      <c r="P304" s="18" t="s">
        <v>661</v>
      </c>
      <c r="Q304" s="5"/>
      <c r="R304" s="5"/>
      <c r="S304" s="7"/>
      <c r="T304" s="7"/>
      <c r="U304" s="7"/>
      <c r="V304" s="7"/>
      <c r="W304" s="7"/>
      <c r="X304" s="7"/>
      <c r="Y304" s="7"/>
      <c r="Z304" s="7"/>
      <c r="AA304" s="7"/>
      <c r="AB304" s="7"/>
      <c r="AC304" s="7"/>
      <c r="AD304" s="7"/>
      <c r="AE304" s="7"/>
      <c r="AF304" s="7"/>
      <c r="AG304" s="7"/>
      <c r="AH304" s="7"/>
    </row>
    <row r="305" spans="1:34" s="4" customFormat="1" ht="105" customHeight="1">
      <c r="A305" s="207">
        <v>374</v>
      </c>
      <c r="B305" s="34" t="s">
        <v>133</v>
      </c>
      <c r="C305" s="5" t="s">
        <v>2335</v>
      </c>
      <c r="D305" s="16" t="s">
        <v>490</v>
      </c>
      <c r="E305" s="8">
        <v>34.299999999999997</v>
      </c>
      <c r="F305" s="8">
        <v>1982</v>
      </c>
      <c r="G305" s="8">
        <v>29987.87</v>
      </c>
      <c r="H305" s="6">
        <v>25922.76</v>
      </c>
      <c r="I305" s="5"/>
      <c r="J305" s="5" t="s">
        <v>63</v>
      </c>
      <c r="K305" s="5" t="s">
        <v>2545</v>
      </c>
      <c r="L305" s="14" t="s">
        <v>350</v>
      </c>
      <c r="M305" s="18" t="s">
        <v>2540</v>
      </c>
      <c r="N305" s="5" t="s">
        <v>19</v>
      </c>
      <c r="O305" s="71" t="s">
        <v>103</v>
      </c>
      <c r="P305" s="5" t="s">
        <v>538</v>
      </c>
      <c r="Q305" s="5"/>
      <c r="R305" s="5"/>
      <c r="S305" s="7"/>
      <c r="T305" s="7"/>
      <c r="U305" s="7"/>
      <c r="V305" s="7"/>
      <c r="W305" s="7"/>
      <c r="X305" s="7"/>
      <c r="Y305" s="7"/>
      <c r="Z305" s="7"/>
      <c r="AA305" s="7"/>
      <c r="AB305" s="7"/>
      <c r="AC305" s="7"/>
      <c r="AD305" s="7"/>
      <c r="AE305" s="7"/>
      <c r="AF305" s="7"/>
      <c r="AG305" s="7"/>
      <c r="AH305" s="7"/>
    </row>
    <row r="306" spans="1:34" s="4" customFormat="1" ht="76.5">
      <c r="A306" s="206">
        <v>229</v>
      </c>
      <c r="B306" s="28" t="s">
        <v>1180</v>
      </c>
      <c r="C306" s="5" t="s">
        <v>151</v>
      </c>
      <c r="D306" s="5" t="s">
        <v>418</v>
      </c>
      <c r="E306" s="5">
        <v>45.2</v>
      </c>
      <c r="F306" s="5">
        <v>2007</v>
      </c>
      <c r="G306" s="5">
        <v>642503.54</v>
      </c>
      <c r="H306" s="6">
        <v>24292.87</v>
      </c>
      <c r="I306" s="30">
        <v>918532.25</v>
      </c>
      <c r="J306" s="5" t="s">
        <v>1495</v>
      </c>
      <c r="K306" s="5" t="s">
        <v>2546</v>
      </c>
      <c r="L306" s="111" t="s">
        <v>1490</v>
      </c>
      <c r="M306" s="18" t="s">
        <v>2540</v>
      </c>
      <c r="N306" s="5" t="s">
        <v>19</v>
      </c>
      <c r="O306" s="5" t="s">
        <v>526</v>
      </c>
      <c r="P306" s="18" t="s">
        <v>660</v>
      </c>
      <c r="Q306" s="5"/>
      <c r="R306" s="5"/>
      <c r="S306" s="7"/>
      <c r="T306" s="7"/>
      <c r="U306" s="7"/>
      <c r="V306" s="7"/>
      <c r="W306" s="7"/>
      <c r="X306" s="7"/>
      <c r="Y306" s="7"/>
      <c r="Z306" s="7"/>
      <c r="AA306" s="7"/>
      <c r="AB306" s="7"/>
      <c r="AC306" s="7"/>
      <c r="AD306" s="7"/>
      <c r="AE306" s="7"/>
      <c r="AF306" s="7"/>
      <c r="AG306" s="7"/>
      <c r="AH306" s="7"/>
    </row>
    <row r="307" spans="1:34" s="4" customFormat="1" ht="81.75" customHeight="1">
      <c r="A307" s="207">
        <v>314</v>
      </c>
      <c r="B307" s="34" t="s">
        <v>133</v>
      </c>
      <c r="C307" s="5" t="s">
        <v>237</v>
      </c>
      <c r="D307" s="16" t="s">
        <v>2434</v>
      </c>
      <c r="E307" s="5">
        <v>48.4</v>
      </c>
      <c r="F307" s="5">
        <v>1993</v>
      </c>
      <c r="G307" s="5">
        <v>175730.12</v>
      </c>
      <c r="H307" s="6">
        <v>28612.36</v>
      </c>
      <c r="I307" s="5"/>
      <c r="J307" s="5" t="s">
        <v>63</v>
      </c>
      <c r="K307" s="5" t="s">
        <v>2547</v>
      </c>
      <c r="L307" s="135" t="s">
        <v>2435</v>
      </c>
      <c r="M307" s="18" t="s">
        <v>2540</v>
      </c>
      <c r="N307" s="5" t="s">
        <v>19</v>
      </c>
      <c r="O307" s="5" t="s">
        <v>103</v>
      </c>
      <c r="P307" s="5" t="s">
        <v>692</v>
      </c>
      <c r="Q307" s="5" t="s">
        <v>1179</v>
      </c>
      <c r="R307" s="5"/>
      <c r="S307" s="7"/>
      <c r="T307" s="7"/>
      <c r="U307" s="7"/>
      <c r="V307" s="7"/>
      <c r="W307" s="7"/>
      <c r="X307" s="7"/>
      <c r="Y307" s="7"/>
      <c r="Z307" s="7"/>
      <c r="AA307" s="7"/>
      <c r="AB307" s="7"/>
      <c r="AC307" s="7"/>
      <c r="AD307" s="7"/>
      <c r="AE307" s="7"/>
      <c r="AF307" s="7"/>
      <c r="AG307" s="7"/>
      <c r="AH307" s="7"/>
    </row>
    <row r="308" spans="1:34" s="4" customFormat="1" ht="72" customHeight="1">
      <c r="A308" s="206">
        <v>393</v>
      </c>
      <c r="B308" s="34" t="s">
        <v>53</v>
      </c>
      <c r="C308" s="5" t="s">
        <v>1811</v>
      </c>
      <c r="D308" s="18" t="s">
        <v>490</v>
      </c>
      <c r="E308" s="5">
        <v>41.8</v>
      </c>
      <c r="F308" s="5">
        <v>1975</v>
      </c>
      <c r="G308" s="5">
        <v>113655.2</v>
      </c>
      <c r="H308" s="5">
        <v>113655.2</v>
      </c>
      <c r="I308" s="5"/>
      <c r="J308" s="5" t="s">
        <v>63</v>
      </c>
      <c r="K308" s="5" t="s">
        <v>2548</v>
      </c>
      <c r="L308" s="14" t="s">
        <v>350</v>
      </c>
      <c r="M308" s="18" t="s">
        <v>2540</v>
      </c>
      <c r="N308" s="5" t="s">
        <v>19</v>
      </c>
      <c r="O308" s="5" t="s">
        <v>103</v>
      </c>
      <c r="P308" s="5"/>
      <c r="Q308" s="5"/>
      <c r="R308" s="5"/>
      <c r="S308" s="7"/>
      <c r="T308" s="7"/>
      <c r="U308" s="7"/>
      <c r="V308" s="7"/>
      <c r="W308" s="7"/>
      <c r="X308" s="7"/>
      <c r="Y308" s="7"/>
      <c r="Z308" s="7"/>
      <c r="AA308" s="7"/>
      <c r="AB308" s="7"/>
      <c r="AC308" s="7"/>
      <c r="AD308" s="7"/>
      <c r="AE308" s="7"/>
      <c r="AF308" s="7"/>
      <c r="AG308" s="7"/>
      <c r="AH308" s="7"/>
    </row>
    <row r="309" spans="1:34" s="4" customFormat="1" ht="51">
      <c r="A309" s="207">
        <v>254</v>
      </c>
      <c r="B309" s="28" t="s">
        <v>133</v>
      </c>
      <c r="C309" s="5" t="s">
        <v>1370</v>
      </c>
      <c r="D309" s="181" t="s">
        <v>978</v>
      </c>
      <c r="E309" s="5">
        <v>36</v>
      </c>
      <c r="F309" s="5">
        <v>2013</v>
      </c>
      <c r="G309" s="6">
        <v>893316.24</v>
      </c>
      <c r="H309" s="6"/>
      <c r="I309" s="30"/>
      <c r="J309" s="5" t="s">
        <v>1103</v>
      </c>
      <c r="K309" s="5" t="s">
        <v>2549</v>
      </c>
      <c r="L309" s="113" t="s">
        <v>980</v>
      </c>
      <c r="M309" s="18" t="s">
        <v>2540</v>
      </c>
      <c r="N309" s="5" t="s">
        <v>19</v>
      </c>
      <c r="O309" s="5" t="s">
        <v>103</v>
      </c>
      <c r="P309" s="5"/>
      <c r="Q309" s="5"/>
      <c r="R309" s="5"/>
      <c r="S309" s="7"/>
      <c r="T309" s="7"/>
      <c r="U309" s="7"/>
      <c r="V309" s="7"/>
      <c r="W309" s="7"/>
      <c r="X309" s="7"/>
      <c r="Y309" s="7"/>
      <c r="Z309" s="7"/>
      <c r="AA309" s="7"/>
      <c r="AB309" s="7"/>
      <c r="AC309" s="7"/>
      <c r="AD309" s="7"/>
      <c r="AE309" s="7"/>
      <c r="AF309" s="7"/>
      <c r="AG309" s="7"/>
      <c r="AH309" s="7"/>
    </row>
    <row r="310" spans="1:34" s="4" customFormat="1" ht="82.5" customHeight="1">
      <c r="A310" s="207">
        <v>266</v>
      </c>
      <c r="B310" s="8" t="s">
        <v>133</v>
      </c>
      <c r="C310" s="8" t="s">
        <v>2551</v>
      </c>
      <c r="D310" s="8" t="s">
        <v>545</v>
      </c>
      <c r="E310" s="13">
        <v>68.900000000000006</v>
      </c>
      <c r="F310" s="335">
        <v>1938</v>
      </c>
      <c r="G310" s="8"/>
      <c r="H310" s="9"/>
      <c r="I310" s="215">
        <v>1054989.22</v>
      </c>
      <c r="J310" s="8" t="s">
        <v>63</v>
      </c>
      <c r="K310" s="5" t="s">
        <v>2550</v>
      </c>
      <c r="L310" s="81" t="s">
        <v>2461</v>
      </c>
      <c r="M310" s="18" t="s">
        <v>2540</v>
      </c>
      <c r="N310" s="8" t="s">
        <v>19</v>
      </c>
      <c r="O310" s="8" t="s">
        <v>546</v>
      </c>
      <c r="P310" s="33"/>
      <c r="Q310" s="5"/>
      <c r="R310" s="5"/>
      <c r="S310" s="7"/>
      <c r="T310" s="7"/>
      <c r="U310" s="7"/>
      <c r="V310" s="7"/>
      <c r="W310" s="7"/>
      <c r="X310" s="7"/>
      <c r="Y310" s="7"/>
      <c r="Z310" s="7"/>
      <c r="AA310" s="7"/>
      <c r="AB310" s="7"/>
      <c r="AC310" s="7"/>
      <c r="AD310" s="7"/>
      <c r="AE310" s="7"/>
      <c r="AF310" s="7"/>
      <c r="AG310" s="7"/>
      <c r="AH310" s="7"/>
    </row>
    <row r="311" spans="1:34" s="83" customFormat="1" ht="80.25" customHeight="1">
      <c r="A311" s="206">
        <v>141</v>
      </c>
      <c r="B311" s="18" t="s">
        <v>133</v>
      </c>
      <c r="C311" s="18" t="s">
        <v>2188</v>
      </c>
      <c r="D311" s="18" t="s">
        <v>490</v>
      </c>
      <c r="E311" s="18">
        <v>43.2</v>
      </c>
      <c r="F311" s="18">
        <v>1981</v>
      </c>
      <c r="G311" s="18">
        <v>38745.65</v>
      </c>
      <c r="H311" s="18">
        <v>38745.65</v>
      </c>
      <c r="I311" s="18"/>
      <c r="J311" s="18" t="s">
        <v>63</v>
      </c>
      <c r="K311" s="18" t="s">
        <v>397</v>
      </c>
      <c r="L311" s="135" t="s">
        <v>350</v>
      </c>
      <c r="M311" s="18" t="s">
        <v>2561</v>
      </c>
      <c r="N311" s="18" t="s">
        <v>19</v>
      </c>
      <c r="O311" s="18" t="s">
        <v>103</v>
      </c>
      <c r="P311" s="8"/>
      <c r="Q311" s="8"/>
      <c r="R311" s="8"/>
      <c r="S311" s="82"/>
      <c r="T311" s="82"/>
      <c r="U311" s="82"/>
      <c r="V311" s="82"/>
      <c r="W311" s="82"/>
      <c r="X311" s="82"/>
      <c r="Y311" s="82"/>
      <c r="Z311" s="82"/>
      <c r="AA311" s="82"/>
      <c r="AB311" s="82"/>
      <c r="AC311" s="82"/>
      <c r="AD311" s="82"/>
      <c r="AE311" s="82"/>
      <c r="AF311" s="82"/>
      <c r="AG311" s="82"/>
      <c r="AH311" s="82"/>
    </row>
    <row r="312" spans="1:34" s="137" customFormat="1" ht="56.25">
      <c r="A312" s="207">
        <v>142</v>
      </c>
      <c r="B312" s="18" t="s">
        <v>133</v>
      </c>
      <c r="C312" s="18" t="s">
        <v>2187</v>
      </c>
      <c r="D312" s="18" t="s">
        <v>490</v>
      </c>
      <c r="E312" s="18">
        <v>44.9</v>
      </c>
      <c r="F312" s="18">
        <v>1981</v>
      </c>
      <c r="G312" s="18"/>
      <c r="H312" s="18"/>
      <c r="I312" s="18"/>
      <c r="J312" s="18" t="s">
        <v>63</v>
      </c>
      <c r="K312" s="18" t="s">
        <v>397</v>
      </c>
      <c r="L312" s="135" t="s">
        <v>350</v>
      </c>
      <c r="M312" s="18" t="s">
        <v>2561</v>
      </c>
      <c r="N312" s="18" t="s">
        <v>19</v>
      </c>
      <c r="O312" s="18"/>
      <c r="P312" s="18"/>
      <c r="Q312" s="18"/>
      <c r="R312" s="18"/>
      <c r="S312" s="136"/>
      <c r="T312" s="136"/>
      <c r="U312" s="136"/>
      <c r="V312" s="136"/>
      <c r="W312" s="136"/>
      <c r="X312" s="136"/>
      <c r="Y312" s="136"/>
      <c r="Z312" s="136"/>
      <c r="AA312" s="136"/>
      <c r="AB312" s="136"/>
      <c r="AC312" s="136"/>
      <c r="AD312" s="136"/>
      <c r="AE312" s="136"/>
      <c r="AF312" s="136"/>
      <c r="AG312" s="136"/>
      <c r="AH312" s="136"/>
    </row>
    <row r="313" spans="1:34" s="137" customFormat="1" ht="66" customHeight="1">
      <c r="A313" s="206">
        <v>159</v>
      </c>
      <c r="B313" s="34" t="s">
        <v>133</v>
      </c>
      <c r="C313" s="5" t="s">
        <v>324</v>
      </c>
      <c r="D313" s="18" t="s">
        <v>490</v>
      </c>
      <c r="E313" s="5">
        <v>49.1</v>
      </c>
      <c r="F313" s="5">
        <v>1981</v>
      </c>
      <c r="G313" s="5">
        <v>36226.06</v>
      </c>
      <c r="H313" s="5">
        <v>36226.06</v>
      </c>
      <c r="I313" s="5"/>
      <c r="J313" s="5" t="s">
        <v>63</v>
      </c>
      <c r="K313" s="5" t="s">
        <v>3084</v>
      </c>
      <c r="L313" s="14" t="s">
        <v>350</v>
      </c>
      <c r="M313" s="18" t="s">
        <v>2561</v>
      </c>
      <c r="N313" s="5" t="s">
        <v>19</v>
      </c>
      <c r="O313" s="5" t="s">
        <v>103</v>
      </c>
      <c r="P313" s="18"/>
      <c r="Q313" s="18"/>
      <c r="R313" s="18"/>
      <c r="S313" s="136"/>
      <c r="T313" s="136"/>
      <c r="U313" s="136"/>
      <c r="V313" s="136"/>
      <c r="W313" s="136"/>
      <c r="X313" s="136"/>
      <c r="Y313" s="136"/>
      <c r="Z313" s="136"/>
      <c r="AA313" s="136"/>
      <c r="AB313" s="136"/>
      <c r="AC313" s="136"/>
      <c r="AD313" s="136"/>
      <c r="AE313" s="136"/>
      <c r="AF313" s="136"/>
      <c r="AG313" s="136"/>
      <c r="AH313" s="136"/>
    </row>
    <row r="314" spans="1:34" s="4" customFormat="1" ht="51">
      <c r="A314" s="347">
        <v>151</v>
      </c>
      <c r="B314" s="28" t="s">
        <v>1426</v>
      </c>
      <c r="C314" s="5" t="s">
        <v>1432</v>
      </c>
      <c r="D314" s="107" t="s">
        <v>1430</v>
      </c>
      <c r="E314" s="5">
        <v>324</v>
      </c>
      <c r="F314" s="5"/>
      <c r="G314" s="6"/>
      <c r="H314" s="6"/>
      <c r="I314" s="84">
        <v>72504.72</v>
      </c>
      <c r="J314" s="5" t="s">
        <v>1434</v>
      </c>
      <c r="K314" s="5"/>
      <c r="L314" s="113" t="s">
        <v>1436</v>
      </c>
      <c r="M314" s="18" t="s">
        <v>2569</v>
      </c>
      <c r="N314" s="5" t="s">
        <v>19</v>
      </c>
      <c r="O314" s="40" t="s">
        <v>103</v>
      </c>
      <c r="P314" s="5"/>
      <c r="Q314" s="5"/>
      <c r="R314" s="5"/>
      <c r="S314" s="7"/>
      <c r="T314" s="7"/>
      <c r="U314" s="7"/>
      <c r="V314" s="7"/>
      <c r="W314" s="7"/>
      <c r="X314" s="7"/>
      <c r="Y314" s="7"/>
      <c r="Z314" s="7"/>
      <c r="AA314" s="7"/>
      <c r="AB314" s="7"/>
      <c r="AC314" s="7"/>
      <c r="AD314" s="7"/>
      <c r="AE314" s="7"/>
      <c r="AF314" s="7"/>
      <c r="AG314" s="7"/>
      <c r="AH314" s="7"/>
    </row>
    <row r="315" spans="1:34" ht="51.75">
      <c r="A315" s="347">
        <v>415</v>
      </c>
      <c r="B315" s="28" t="s">
        <v>133</v>
      </c>
      <c r="C315" s="5" t="s">
        <v>353</v>
      </c>
      <c r="D315" s="29" t="s">
        <v>464</v>
      </c>
      <c r="E315" s="5">
        <v>33.700000000000003</v>
      </c>
      <c r="F315" s="5"/>
      <c r="G315" s="6">
        <v>712500</v>
      </c>
      <c r="H315" s="6">
        <v>27532.26</v>
      </c>
      <c r="I315" s="29">
        <v>566109.11</v>
      </c>
      <c r="J315" s="5" t="s">
        <v>655</v>
      </c>
      <c r="K315" s="5" t="s">
        <v>2734</v>
      </c>
      <c r="L315" s="112" t="s">
        <v>1511</v>
      </c>
      <c r="M315" s="18" t="s">
        <v>2733</v>
      </c>
      <c r="N315" s="5" t="s">
        <v>19</v>
      </c>
      <c r="O315" s="5" t="s">
        <v>103</v>
      </c>
    </row>
    <row r="316" spans="1:34" ht="101.25">
      <c r="A316" s="347">
        <v>311</v>
      </c>
      <c r="B316" s="34" t="s">
        <v>133</v>
      </c>
      <c r="C316" s="5" t="s">
        <v>252</v>
      </c>
      <c r="D316" s="16" t="s">
        <v>2285</v>
      </c>
      <c r="E316" s="5">
        <v>40.200000000000003</v>
      </c>
      <c r="F316" s="5">
        <v>1969</v>
      </c>
      <c r="G316" s="5">
        <v>42914.07</v>
      </c>
      <c r="H316" s="5">
        <v>16925.02</v>
      </c>
      <c r="I316" s="29">
        <v>472764.06</v>
      </c>
      <c r="J316" s="5" t="s">
        <v>63</v>
      </c>
      <c r="K316" s="5" t="s">
        <v>2734</v>
      </c>
      <c r="L316" s="135" t="s">
        <v>2284</v>
      </c>
      <c r="M316" s="18" t="s">
        <v>2733</v>
      </c>
      <c r="N316" s="5" t="s">
        <v>19</v>
      </c>
      <c r="O316" s="40" t="s">
        <v>103</v>
      </c>
      <c r="P316" s="14" t="s">
        <v>352</v>
      </c>
      <c r="Q316" s="5"/>
      <c r="R316" s="5"/>
    </row>
    <row r="317" spans="1:34" ht="101.25">
      <c r="A317" s="347">
        <v>307</v>
      </c>
      <c r="B317" s="34" t="s">
        <v>133</v>
      </c>
      <c r="C317" s="5" t="s">
        <v>249</v>
      </c>
      <c r="D317" s="16" t="s">
        <v>2281</v>
      </c>
      <c r="E317" s="5">
        <v>26.7</v>
      </c>
      <c r="F317" s="5">
        <v>1972</v>
      </c>
      <c r="G317" s="5">
        <v>156745.67000000001</v>
      </c>
      <c r="H317" s="6">
        <v>15899.02</v>
      </c>
      <c r="I317" s="30">
        <v>396327.32</v>
      </c>
      <c r="J317" s="5" t="s">
        <v>63</v>
      </c>
      <c r="K317" s="5" t="s">
        <v>2734</v>
      </c>
      <c r="L317" s="135" t="s">
        <v>2282</v>
      </c>
      <c r="M317" s="18" t="s">
        <v>2733</v>
      </c>
      <c r="N317" s="5" t="s">
        <v>19</v>
      </c>
      <c r="O317" s="5" t="s">
        <v>103</v>
      </c>
      <c r="P317" s="18" t="s">
        <v>661</v>
      </c>
      <c r="Q317" s="5"/>
      <c r="R317" s="5"/>
    </row>
    <row r="318" spans="1:34" ht="56.25">
      <c r="A318" s="347">
        <v>317</v>
      </c>
      <c r="B318" s="385" t="s">
        <v>1520</v>
      </c>
      <c r="C318" s="321" t="s">
        <v>2731</v>
      </c>
      <c r="D318" s="355" t="s">
        <v>2643</v>
      </c>
      <c r="E318" s="321">
        <v>10.1</v>
      </c>
      <c r="F318" s="321">
        <v>1972</v>
      </c>
      <c r="G318" s="321">
        <v>18761.72</v>
      </c>
      <c r="H318" s="321">
        <v>6458.93</v>
      </c>
      <c r="I318" s="375"/>
      <c r="J318" s="321" t="s">
        <v>63</v>
      </c>
      <c r="K318" s="5" t="s">
        <v>2734</v>
      </c>
      <c r="L318" s="324" t="s">
        <v>350</v>
      </c>
      <c r="M318" s="18" t="s">
        <v>2733</v>
      </c>
      <c r="N318" s="321" t="s">
        <v>19</v>
      </c>
      <c r="O318" s="321" t="s">
        <v>103</v>
      </c>
      <c r="P318" s="5"/>
      <c r="Q318" s="5"/>
      <c r="R318" s="5"/>
    </row>
    <row r="319" spans="1:34" s="4" customFormat="1" ht="74.25" customHeight="1">
      <c r="A319" s="347">
        <v>305</v>
      </c>
      <c r="B319" s="385" t="s">
        <v>133</v>
      </c>
      <c r="C319" s="321" t="s">
        <v>2573</v>
      </c>
      <c r="D319" s="355" t="s">
        <v>2634</v>
      </c>
      <c r="E319" s="321">
        <v>40.299999999999997</v>
      </c>
      <c r="F319" s="321">
        <v>1969</v>
      </c>
      <c r="G319" s="321">
        <v>35834.74</v>
      </c>
      <c r="H319" s="323">
        <v>14375.74</v>
      </c>
      <c r="I319" s="375">
        <v>713819.39</v>
      </c>
      <c r="J319" s="321" t="s">
        <v>63</v>
      </c>
      <c r="K319" s="5" t="s">
        <v>2734</v>
      </c>
      <c r="L319" s="324" t="s">
        <v>2265</v>
      </c>
      <c r="M319" s="18" t="s">
        <v>2733</v>
      </c>
      <c r="N319" s="321" t="s">
        <v>19</v>
      </c>
      <c r="O319" s="321" t="s">
        <v>103</v>
      </c>
      <c r="P319" s="321"/>
      <c r="Q319" s="321"/>
      <c r="R319" s="321"/>
      <c r="S319" s="7"/>
      <c r="T319" s="7"/>
      <c r="U319" s="7"/>
      <c r="V319" s="7"/>
      <c r="W319" s="7"/>
      <c r="X319" s="7"/>
      <c r="Y319" s="7"/>
      <c r="Z319" s="7"/>
      <c r="AA319" s="7"/>
      <c r="AB319" s="7"/>
      <c r="AC319" s="7"/>
      <c r="AD319" s="7"/>
      <c r="AE319" s="7"/>
      <c r="AF319" s="7"/>
      <c r="AG319" s="7"/>
      <c r="AH319" s="7"/>
    </row>
    <row r="320" spans="1:34" s="4" customFormat="1" ht="67.5" customHeight="1">
      <c r="A320" s="347">
        <v>216</v>
      </c>
      <c r="B320" s="386" t="s">
        <v>133</v>
      </c>
      <c r="C320" s="364" t="s">
        <v>135</v>
      </c>
      <c r="D320" s="355" t="s">
        <v>2592</v>
      </c>
      <c r="E320" s="321">
        <v>60.5</v>
      </c>
      <c r="F320" s="321">
        <v>1968</v>
      </c>
      <c r="G320" s="321">
        <v>302592.74</v>
      </c>
      <c r="H320" s="323">
        <v>16176</v>
      </c>
      <c r="I320" s="321">
        <v>590672.99</v>
      </c>
      <c r="J320" s="321" t="s">
        <v>63</v>
      </c>
      <c r="K320" s="5" t="s">
        <v>2734</v>
      </c>
      <c r="L320" s="324" t="s">
        <v>2191</v>
      </c>
      <c r="M320" s="18" t="s">
        <v>2733</v>
      </c>
      <c r="N320" s="321" t="s">
        <v>19</v>
      </c>
      <c r="O320" s="321" t="s">
        <v>103</v>
      </c>
      <c r="P320" s="321"/>
      <c r="Q320" s="321"/>
      <c r="R320" s="321"/>
      <c r="S320" s="7"/>
      <c r="T320" s="7"/>
      <c r="U320" s="7"/>
      <c r="V320" s="7"/>
      <c r="W320" s="7"/>
      <c r="X320" s="7"/>
      <c r="Y320" s="7"/>
      <c r="Z320" s="7"/>
      <c r="AA320" s="7"/>
      <c r="AB320" s="7"/>
      <c r="AC320" s="7"/>
      <c r="AD320" s="7"/>
      <c r="AE320" s="7"/>
      <c r="AF320" s="7"/>
      <c r="AG320" s="7"/>
      <c r="AH320" s="7"/>
    </row>
    <row r="321" spans="1:34" s="4" customFormat="1" ht="67.5" customHeight="1">
      <c r="A321" s="347">
        <v>322</v>
      </c>
      <c r="B321" s="385" t="s">
        <v>133</v>
      </c>
      <c r="C321" s="321" t="s">
        <v>257</v>
      </c>
      <c r="D321" s="355" t="s">
        <v>2647</v>
      </c>
      <c r="E321" s="388">
        <v>40.6</v>
      </c>
      <c r="F321" s="388">
        <v>1969</v>
      </c>
      <c r="G321" s="321">
        <v>25277.22</v>
      </c>
      <c r="H321" s="323">
        <v>9433.14</v>
      </c>
      <c r="I321" s="375">
        <v>93019.07</v>
      </c>
      <c r="J321" s="321" t="s">
        <v>63</v>
      </c>
      <c r="K321" s="5" t="s">
        <v>2734</v>
      </c>
      <c r="L321" s="324" t="s">
        <v>2290</v>
      </c>
      <c r="M321" s="18" t="s">
        <v>2733</v>
      </c>
      <c r="N321" s="321" t="s">
        <v>19</v>
      </c>
      <c r="O321" s="321" t="s">
        <v>103</v>
      </c>
      <c r="P321" s="321"/>
      <c r="Q321" s="321"/>
      <c r="R321" s="321"/>
      <c r="S321" s="7"/>
      <c r="T321" s="7"/>
      <c r="U321" s="7"/>
      <c r="V321" s="7"/>
      <c r="W321" s="7"/>
      <c r="X321" s="7"/>
      <c r="Y321" s="7"/>
      <c r="Z321" s="7"/>
      <c r="AA321" s="7"/>
      <c r="AB321" s="7"/>
      <c r="AC321" s="7"/>
      <c r="AD321" s="7"/>
      <c r="AE321" s="7"/>
      <c r="AF321" s="7"/>
      <c r="AG321" s="7"/>
      <c r="AH321" s="7"/>
    </row>
    <row r="322" spans="1:34" s="4" customFormat="1" ht="67.5" customHeight="1">
      <c r="A322" s="347">
        <v>320</v>
      </c>
      <c r="B322" s="385" t="s">
        <v>133</v>
      </c>
      <c r="C322" s="321" t="s">
        <v>255</v>
      </c>
      <c r="D322" s="355" t="s">
        <v>2645</v>
      </c>
      <c r="E322" s="321">
        <v>41.6</v>
      </c>
      <c r="F322" s="321">
        <v>1973</v>
      </c>
      <c r="G322" s="321">
        <v>410530.35</v>
      </c>
      <c r="H322" s="323">
        <v>15751.27</v>
      </c>
      <c r="I322" s="375">
        <v>618735.52</v>
      </c>
      <c r="J322" s="321" t="s">
        <v>63</v>
      </c>
      <c r="K322" s="5" t="s">
        <v>2734</v>
      </c>
      <c r="L322" s="324" t="s">
        <v>2288</v>
      </c>
      <c r="M322" s="18" t="s">
        <v>2733</v>
      </c>
      <c r="N322" s="321" t="s">
        <v>19</v>
      </c>
      <c r="O322" s="321" t="s">
        <v>103</v>
      </c>
      <c r="P322" s="321"/>
      <c r="Q322" s="321"/>
      <c r="R322" s="321"/>
      <c r="S322" s="7"/>
      <c r="T322" s="7"/>
      <c r="U322" s="7"/>
      <c r="V322" s="7"/>
      <c r="W322" s="7"/>
      <c r="X322" s="7"/>
      <c r="Y322" s="7"/>
      <c r="Z322" s="7"/>
      <c r="AA322" s="7"/>
      <c r="AB322" s="7"/>
      <c r="AC322" s="7"/>
      <c r="AD322" s="7"/>
      <c r="AE322" s="7"/>
      <c r="AF322" s="7"/>
      <c r="AG322" s="7"/>
      <c r="AH322" s="7"/>
    </row>
    <row r="323" spans="1:34" s="7" customFormat="1" ht="88.5" customHeight="1">
      <c r="A323" s="347">
        <v>327</v>
      </c>
      <c r="B323" s="193" t="s">
        <v>1520</v>
      </c>
      <c r="C323" s="321" t="s">
        <v>1519</v>
      </c>
      <c r="D323" s="355" t="s">
        <v>2732</v>
      </c>
      <c r="E323" s="321">
        <v>16</v>
      </c>
      <c r="F323" s="321">
        <v>1976</v>
      </c>
      <c r="G323" s="392">
        <v>14462.8</v>
      </c>
      <c r="H323" s="373">
        <v>4558.63</v>
      </c>
      <c r="I323" s="321"/>
      <c r="J323" s="321" t="s">
        <v>63</v>
      </c>
      <c r="K323" s="5" t="s">
        <v>2734</v>
      </c>
      <c r="L323" s="324" t="s">
        <v>2576</v>
      </c>
      <c r="M323" s="18" t="s">
        <v>2733</v>
      </c>
      <c r="N323" s="321" t="s">
        <v>19</v>
      </c>
      <c r="O323" s="321" t="s">
        <v>103</v>
      </c>
      <c r="P323" s="321"/>
      <c r="Q323" s="321"/>
      <c r="R323" s="321"/>
    </row>
    <row r="324" spans="1:34" s="4" customFormat="1" ht="45">
      <c r="A324" s="348">
        <v>268</v>
      </c>
      <c r="B324" s="28" t="s">
        <v>133</v>
      </c>
      <c r="C324" s="5" t="s">
        <v>2572</v>
      </c>
      <c r="D324" s="8" t="s">
        <v>581</v>
      </c>
      <c r="E324" s="5">
        <v>58.2</v>
      </c>
      <c r="F324" s="5"/>
      <c r="G324" s="5"/>
      <c r="H324" s="5"/>
      <c r="I324" s="30">
        <v>632396.22</v>
      </c>
      <c r="J324" s="5" t="s">
        <v>1499</v>
      </c>
      <c r="K324" s="5" t="s">
        <v>2734</v>
      </c>
      <c r="L324" s="111" t="s">
        <v>1500</v>
      </c>
      <c r="M324" s="18" t="s">
        <v>2733</v>
      </c>
      <c r="N324" s="5" t="s">
        <v>19</v>
      </c>
      <c r="O324" s="5" t="s">
        <v>641</v>
      </c>
      <c r="P324" s="321"/>
      <c r="Q324" s="321"/>
      <c r="R324" s="321"/>
      <c r="S324" s="7"/>
      <c r="T324" s="7"/>
      <c r="U324" s="7"/>
      <c r="V324" s="7"/>
      <c r="W324" s="7"/>
      <c r="X324" s="7"/>
      <c r="Y324" s="7"/>
      <c r="Z324" s="7"/>
      <c r="AA324" s="7"/>
      <c r="AB324" s="7"/>
      <c r="AC324" s="7"/>
      <c r="AD324" s="7"/>
      <c r="AE324" s="7"/>
      <c r="AF324" s="7"/>
      <c r="AG324" s="7"/>
      <c r="AH324" s="7"/>
    </row>
    <row r="325" spans="1:34" ht="36">
      <c r="A325" s="223">
        <v>11</v>
      </c>
      <c r="B325" s="349" t="s">
        <v>2753</v>
      </c>
      <c r="C325" s="167"/>
      <c r="D325" s="349" t="s">
        <v>2754</v>
      </c>
      <c r="E325" s="327"/>
      <c r="F325" s="226"/>
      <c r="G325" s="352">
        <v>253776</v>
      </c>
      <c r="H325" s="354"/>
      <c r="I325" s="327"/>
      <c r="J325" s="349" t="s">
        <v>2750</v>
      </c>
      <c r="K325" s="327"/>
      <c r="L325" s="223" t="s">
        <v>19</v>
      </c>
      <c r="M325" s="349" t="s">
        <v>103</v>
      </c>
      <c r="N325" s="327"/>
      <c r="O325" s="327"/>
      <c r="P325" s="5"/>
      <c r="Q325" s="5"/>
      <c r="R325" s="5"/>
    </row>
    <row r="326" spans="1:34" s="226" customFormat="1" ht="108" customHeight="1">
      <c r="A326" s="327">
        <v>12</v>
      </c>
      <c r="B326" s="349" t="s">
        <v>2748</v>
      </c>
      <c r="C326" s="167" t="s">
        <v>2751</v>
      </c>
      <c r="D326" s="349" t="s">
        <v>2752</v>
      </c>
      <c r="E326" s="327"/>
      <c r="G326" s="352">
        <v>175600.54</v>
      </c>
      <c r="H326" s="354"/>
      <c r="I326" s="327"/>
      <c r="J326" s="349" t="s">
        <v>2749</v>
      </c>
      <c r="K326" s="327"/>
      <c r="L326" s="223" t="s">
        <v>19</v>
      </c>
      <c r="M326" s="349" t="s">
        <v>103</v>
      </c>
      <c r="N326" s="327"/>
      <c r="O326" s="327"/>
      <c r="P326" s="327"/>
    </row>
    <row r="327" spans="1:34" s="226" customFormat="1" ht="61.5" customHeight="1">
      <c r="A327" s="348">
        <v>230</v>
      </c>
      <c r="B327" s="385" t="s">
        <v>133</v>
      </c>
      <c r="C327" s="358" t="s">
        <v>2801</v>
      </c>
      <c r="D327" s="355" t="s">
        <v>2195</v>
      </c>
      <c r="E327" s="375">
        <v>29.6</v>
      </c>
      <c r="F327" s="375">
        <v>1987</v>
      </c>
      <c r="G327" s="321">
        <v>45631.73</v>
      </c>
      <c r="H327" s="323">
        <v>10177.780000000001</v>
      </c>
      <c r="I327" s="378">
        <v>952268.12</v>
      </c>
      <c r="J327" s="321" t="s">
        <v>63</v>
      </c>
      <c r="K327" s="321" t="s">
        <v>3083</v>
      </c>
      <c r="L327" s="324" t="s">
        <v>2196</v>
      </c>
      <c r="M327" s="321" t="s">
        <v>2839</v>
      </c>
      <c r="N327" s="321" t="s">
        <v>19</v>
      </c>
      <c r="O327" s="321"/>
      <c r="P327" s="327"/>
    </row>
    <row r="328" spans="1:34" s="7" customFormat="1" ht="84.75" customHeight="1">
      <c r="A328" s="348">
        <v>228</v>
      </c>
      <c r="B328" s="385" t="s">
        <v>133</v>
      </c>
      <c r="C328" s="358" t="s">
        <v>2571</v>
      </c>
      <c r="D328" s="355" t="s">
        <v>2193</v>
      </c>
      <c r="E328" s="375">
        <v>57</v>
      </c>
      <c r="F328" s="375">
        <v>1981</v>
      </c>
      <c r="G328" s="321"/>
      <c r="H328" s="323"/>
      <c r="I328" s="375">
        <v>1080247.47</v>
      </c>
      <c r="J328" s="321" t="s">
        <v>63</v>
      </c>
      <c r="K328" s="321" t="s">
        <v>3082</v>
      </c>
      <c r="L328" s="324" t="s">
        <v>2192</v>
      </c>
      <c r="M328" s="321" t="s">
        <v>2840</v>
      </c>
      <c r="N328" s="321" t="s">
        <v>19</v>
      </c>
      <c r="O328" s="321"/>
      <c r="P328" s="321"/>
      <c r="Q328" s="321"/>
      <c r="R328" s="321"/>
    </row>
    <row r="329" spans="1:34" s="4" customFormat="1" ht="74.25" customHeight="1">
      <c r="A329" s="347">
        <v>233</v>
      </c>
      <c r="B329" s="385" t="s">
        <v>133</v>
      </c>
      <c r="C329" s="358" t="s">
        <v>3081</v>
      </c>
      <c r="D329" s="355" t="s">
        <v>2199</v>
      </c>
      <c r="E329" s="321">
        <v>46.6</v>
      </c>
      <c r="F329" s="321">
        <v>1983</v>
      </c>
      <c r="G329" s="321"/>
      <c r="H329" s="323"/>
      <c r="I329" s="175">
        <v>913730</v>
      </c>
      <c r="J329" s="321" t="s">
        <v>63</v>
      </c>
      <c r="K329" s="321" t="s">
        <v>3080</v>
      </c>
      <c r="L329" s="380" t="s">
        <v>350</v>
      </c>
      <c r="M329" s="321" t="s">
        <v>2839</v>
      </c>
      <c r="N329" s="321" t="s">
        <v>19</v>
      </c>
      <c r="O329" s="321"/>
      <c r="P329" s="321"/>
      <c r="Q329" s="321"/>
      <c r="R329" s="321"/>
      <c r="S329" s="7"/>
      <c r="T329" s="7"/>
      <c r="U329" s="7"/>
      <c r="V329" s="7"/>
      <c r="W329" s="7"/>
      <c r="X329" s="7"/>
      <c r="Y329" s="7"/>
      <c r="Z329" s="7"/>
      <c r="AA329" s="7"/>
      <c r="AB329" s="7"/>
      <c r="AC329" s="7"/>
      <c r="AD329" s="7"/>
      <c r="AE329" s="7"/>
      <c r="AF329" s="7"/>
      <c r="AG329" s="7"/>
      <c r="AH329" s="7"/>
    </row>
    <row r="330" spans="1:34" s="4" customFormat="1" ht="81" customHeight="1">
      <c r="A330" s="347">
        <v>237</v>
      </c>
      <c r="B330" s="385" t="s">
        <v>133</v>
      </c>
      <c r="C330" s="321" t="s">
        <v>2816</v>
      </c>
      <c r="D330" s="355" t="s">
        <v>2598</v>
      </c>
      <c r="E330" s="321">
        <v>54.5</v>
      </c>
      <c r="F330" s="321">
        <v>1976</v>
      </c>
      <c r="G330" s="321">
        <v>45703.64</v>
      </c>
      <c r="H330" s="323">
        <v>14366.01</v>
      </c>
      <c r="I330" s="375">
        <v>710077.47</v>
      </c>
      <c r="J330" s="321" t="s">
        <v>63</v>
      </c>
      <c r="K330" s="321" t="s">
        <v>3079</v>
      </c>
      <c r="L330" s="324" t="s">
        <v>2205</v>
      </c>
      <c r="M330" s="321" t="s">
        <v>2839</v>
      </c>
      <c r="N330" s="321" t="s">
        <v>19</v>
      </c>
      <c r="O330" s="321" t="s">
        <v>103</v>
      </c>
      <c r="P330" s="321"/>
      <c r="Q330" s="321"/>
      <c r="R330" s="321"/>
      <c r="S330" s="7"/>
      <c r="T330" s="7"/>
      <c r="U330" s="7"/>
      <c r="V330" s="7"/>
      <c r="W330" s="7"/>
      <c r="X330" s="7"/>
      <c r="Y330" s="7"/>
      <c r="Z330" s="7"/>
      <c r="AA330" s="7"/>
      <c r="AB330" s="7"/>
      <c r="AC330" s="7"/>
      <c r="AD330" s="7"/>
      <c r="AE330" s="7"/>
      <c r="AF330" s="7"/>
      <c r="AG330" s="7"/>
      <c r="AH330" s="7"/>
    </row>
    <row r="331" spans="1:34" s="4" customFormat="1" ht="71.25" customHeight="1">
      <c r="A331" s="348">
        <v>246</v>
      </c>
      <c r="B331" s="381" t="s">
        <v>1180</v>
      </c>
      <c r="C331" s="321" t="s">
        <v>2802</v>
      </c>
      <c r="D331" s="321" t="s">
        <v>415</v>
      </c>
      <c r="E331" s="321">
        <v>28.9</v>
      </c>
      <c r="F331" s="321">
        <v>2007</v>
      </c>
      <c r="G331" s="321">
        <v>410804</v>
      </c>
      <c r="H331" s="323">
        <v>15532.25</v>
      </c>
      <c r="I331" s="375">
        <v>587291.64</v>
      </c>
      <c r="J331" s="321" t="s">
        <v>1495</v>
      </c>
      <c r="K331" s="321" t="s">
        <v>3078</v>
      </c>
      <c r="L331" s="370" t="s">
        <v>1488</v>
      </c>
      <c r="M331" s="321" t="s">
        <v>2839</v>
      </c>
      <c r="N331" s="321" t="s">
        <v>19</v>
      </c>
      <c r="O331" s="321" t="s">
        <v>635</v>
      </c>
      <c r="P331" s="321"/>
      <c r="Q331" s="321"/>
      <c r="R331" s="321"/>
    </row>
    <row r="332" spans="1:34" s="4" customFormat="1" ht="69.75" customHeight="1">
      <c r="A332" s="348">
        <v>256</v>
      </c>
      <c r="B332" s="385" t="s">
        <v>133</v>
      </c>
      <c r="C332" s="321" t="s">
        <v>2804</v>
      </c>
      <c r="D332" s="355" t="s">
        <v>2607</v>
      </c>
      <c r="E332" s="321">
        <v>30.1</v>
      </c>
      <c r="F332" s="321">
        <v>1980</v>
      </c>
      <c r="G332" s="321">
        <v>139978.94</v>
      </c>
      <c r="H332" s="323">
        <v>10051.4</v>
      </c>
      <c r="I332" s="378">
        <v>453955.56</v>
      </c>
      <c r="J332" s="321" t="s">
        <v>63</v>
      </c>
      <c r="K332" s="321" t="s">
        <v>3077</v>
      </c>
      <c r="L332" s="324" t="s">
        <v>2251</v>
      </c>
      <c r="M332" s="321" t="s">
        <v>2839</v>
      </c>
      <c r="N332" s="321" t="s">
        <v>19</v>
      </c>
      <c r="O332" s="321" t="s">
        <v>103</v>
      </c>
      <c r="P332" s="321" t="s">
        <v>692</v>
      </c>
      <c r="Q332" s="321"/>
      <c r="R332" s="321"/>
      <c r="S332" s="7"/>
      <c r="T332" s="7"/>
      <c r="U332" s="7"/>
      <c r="V332" s="7"/>
      <c r="W332" s="7"/>
      <c r="X332" s="7"/>
      <c r="Y332" s="7"/>
      <c r="Z332" s="7"/>
      <c r="AA332" s="7"/>
      <c r="AB332" s="7"/>
      <c r="AC332" s="7"/>
      <c r="AD332" s="7"/>
      <c r="AE332" s="7"/>
      <c r="AF332" s="7"/>
      <c r="AG332" s="7"/>
      <c r="AH332" s="7"/>
    </row>
    <row r="333" spans="1:34" s="4" customFormat="1" ht="67.5" customHeight="1">
      <c r="A333" s="347">
        <v>291</v>
      </c>
      <c r="B333" s="355" t="s">
        <v>133</v>
      </c>
      <c r="C333" s="321" t="s">
        <v>2805</v>
      </c>
      <c r="D333" s="375" t="s">
        <v>465</v>
      </c>
      <c r="E333" s="321">
        <v>39.299999999999997</v>
      </c>
      <c r="F333" s="321">
        <v>1995</v>
      </c>
      <c r="G333" s="323">
        <v>627000</v>
      </c>
      <c r="H333" s="375">
        <v>5278.97</v>
      </c>
      <c r="I333" s="375">
        <v>670060.43000000005</v>
      </c>
      <c r="J333" s="321" t="s">
        <v>838</v>
      </c>
      <c r="K333" s="321" t="s">
        <v>3076</v>
      </c>
      <c r="L333" s="370" t="s">
        <v>839</v>
      </c>
      <c r="M333" s="321" t="s">
        <v>2839</v>
      </c>
      <c r="N333" s="321" t="s">
        <v>568</v>
      </c>
      <c r="O333" s="321" t="s">
        <v>103</v>
      </c>
      <c r="P333" s="321"/>
      <c r="Q333" s="321"/>
      <c r="R333" s="321"/>
      <c r="S333" s="7"/>
      <c r="T333" s="7"/>
      <c r="U333" s="7"/>
      <c r="V333" s="7"/>
      <c r="W333" s="7"/>
      <c r="X333" s="7"/>
      <c r="Y333" s="7"/>
      <c r="Z333" s="7"/>
      <c r="AA333" s="7"/>
      <c r="AB333" s="7"/>
      <c r="AC333" s="7"/>
      <c r="AD333" s="7"/>
      <c r="AE333" s="7"/>
      <c r="AF333" s="7"/>
      <c r="AG333" s="7"/>
      <c r="AH333" s="7"/>
    </row>
    <row r="334" spans="1:34" s="359" customFormat="1" ht="71.25" customHeight="1">
      <c r="A334" s="347">
        <v>325</v>
      </c>
      <c r="B334" s="385" t="s">
        <v>133</v>
      </c>
      <c r="C334" s="321" t="s">
        <v>2747</v>
      </c>
      <c r="D334" s="355" t="s">
        <v>2641</v>
      </c>
      <c r="E334" s="388">
        <v>34</v>
      </c>
      <c r="F334" s="388">
        <v>1964</v>
      </c>
      <c r="G334" s="321">
        <v>207769.68</v>
      </c>
      <c r="H334" s="323">
        <v>13479.32</v>
      </c>
      <c r="I334" s="375">
        <v>77897.740000000005</v>
      </c>
      <c r="J334" s="321" t="s">
        <v>63</v>
      </c>
      <c r="K334" s="321" t="s">
        <v>3075</v>
      </c>
      <c r="L334" s="324" t="s">
        <v>2271</v>
      </c>
      <c r="M334" s="321" t="s">
        <v>2839</v>
      </c>
      <c r="N334" s="321" t="s">
        <v>19</v>
      </c>
      <c r="O334" s="321" t="s">
        <v>103</v>
      </c>
      <c r="P334" s="321" t="s">
        <v>360</v>
      </c>
      <c r="Q334" s="321" t="s">
        <v>359</v>
      </c>
      <c r="R334" s="321"/>
    </row>
    <row r="335" spans="1:34" s="7" customFormat="1" ht="67.5" customHeight="1">
      <c r="A335" s="347">
        <v>369</v>
      </c>
      <c r="B335" s="385" t="s">
        <v>133</v>
      </c>
      <c r="C335" s="321" t="s">
        <v>2798</v>
      </c>
      <c r="D335" s="410" t="s">
        <v>2319</v>
      </c>
      <c r="E335" s="71">
        <v>50</v>
      </c>
      <c r="F335" s="321">
        <v>1970</v>
      </c>
      <c r="G335" s="321">
        <v>31542.19</v>
      </c>
      <c r="H335" s="323">
        <v>31001.27</v>
      </c>
      <c r="I335" s="321"/>
      <c r="J335" s="321" t="s">
        <v>63</v>
      </c>
      <c r="K335" s="321" t="s">
        <v>3074</v>
      </c>
      <c r="L335" s="324" t="s">
        <v>2320</v>
      </c>
      <c r="M335" s="321" t="s">
        <v>2839</v>
      </c>
      <c r="N335" s="321" t="s">
        <v>19</v>
      </c>
      <c r="O335" s="361"/>
      <c r="P335" s="321"/>
      <c r="Q335" s="321"/>
      <c r="R335" s="321"/>
    </row>
    <row r="336" spans="1:34" s="4" customFormat="1" ht="73.5" customHeight="1">
      <c r="A336" s="348">
        <v>370</v>
      </c>
      <c r="B336" s="385" t="s">
        <v>205</v>
      </c>
      <c r="C336" s="321" t="s">
        <v>2738</v>
      </c>
      <c r="D336" s="355" t="s">
        <v>2736</v>
      </c>
      <c r="E336" s="321">
        <v>35.200000000000003</v>
      </c>
      <c r="F336" s="321">
        <v>1970</v>
      </c>
      <c r="G336" s="321">
        <v>86141</v>
      </c>
      <c r="H336" s="321">
        <v>86141</v>
      </c>
      <c r="I336" s="321"/>
      <c r="J336" s="321" t="s">
        <v>63</v>
      </c>
      <c r="K336" s="321" t="s">
        <v>3073</v>
      </c>
      <c r="L336" s="324" t="s">
        <v>2737</v>
      </c>
      <c r="M336" s="321" t="s">
        <v>2839</v>
      </c>
      <c r="N336" s="321" t="s">
        <v>19</v>
      </c>
      <c r="O336" s="321" t="s">
        <v>103</v>
      </c>
      <c r="P336" s="361" t="s">
        <v>660</v>
      </c>
      <c r="Q336" s="321"/>
      <c r="R336" s="321"/>
      <c r="S336" s="7"/>
      <c r="T336" s="7"/>
      <c r="U336" s="7"/>
      <c r="V336" s="7"/>
      <c r="W336" s="7"/>
      <c r="X336" s="7"/>
      <c r="Y336" s="7"/>
      <c r="Z336" s="7"/>
      <c r="AA336" s="7"/>
      <c r="AB336" s="7"/>
      <c r="AC336" s="7"/>
      <c r="AD336" s="7"/>
      <c r="AE336" s="7"/>
      <c r="AF336" s="7"/>
      <c r="AG336" s="7"/>
      <c r="AH336" s="7"/>
    </row>
    <row r="337" spans="1:34" s="4" customFormat="1" ht="56.25">
      <c r="A337" s="347">
        <v>385</v>
      </c>
      <c r="B337" s="385" t="s">
        <v>133</v>
      </c>
      <c r="C337" s="321" t="s">
        <v>2817</v>
      </c>
      <c r="D337" s="358" t="s">
        <v>2719</v>
      </c>
      <c r="E337" s="321">
        <v>28.4</v>
      </c>
      <c r="F337" s="321">
        <v>1959</v>
      </c>
      <c r="G337" s="321">
        <v>9431.4500000000007</v>
      </c>
      <c r="H337" s="321">
        <v>9431.4500000000007</v>
      </c>
      <c r="I337" s="321"/>
      <c r="J337" s="321" t="s">
        <v>63</v>
      </c>
      <c r="K337" s="321" t="s">
        <v>3072</v>
      </c>
      <c r="L337" s="362" t="s">
        <v>350</v>
      </c>
      <c r="M337" s="321" t="s">
        <v>2839</v>
      </c>
      <c r="N337" s="321" t="s">
        <v>19</v>
      </c>
      <c r="O337" s="321" t="s">
        <v>103</v>
      </c>
      <c r="P337" s="321"/>
      <c r="Q337" s="321"/>
      <c r="R337" s="321"/>
      <c r="S337" s="7"/>
      <c r="T337" s="7"/>
      <c r="U337" s="7"/>
      <c r="V337" s="7"/>
      <c r="W337" s="7"/>
      <c r="X337" s="7"/>
      <c r="Y337" s="7"/>
      <c r="Z337" s="7"/>
      <c r="AA337" s="7"/>
      <c r="AB337" s="7"/>
      <c r="AC337" s="7"/>
      <c r="AD337" s="7"/>
      <c r="AE337" s="7"/>
      <c r="AF337" s="7"/>
      <c r="AG337" s="7"/>
      <c r="AH337" s="7"/>
    </row>
    <row r="338" spans="1:34" s="4" customFormat="1" ht="67.5">
      <c r="A338" s="347">
        <v>423</v>
      </c>
      <c r="B338" s="385" t="s">
        <v>342</v>
      </c>
      <c r="C338" s="321" t="s">
        <v>2806</v>
      </c>
      <c r="D338" s="358" t="s">
        <v>2741</v>
      </c>
      <c r="E338" s="321">
        <v>36.200000000000003</v>
      </c>
      <c r="F338" s="321">
        <v>1975</v>
      </c>
      <c r="G338" s="321">
        <v>170609.22</v>
      </c>
      <c r="H338" s="323">
        <v>9593.2900000000009</v>
      </c>
      <c r="I338" s="375">
        <v>259832.81</v>
      </c>
      <c r="J338" s="321" t="s">
        <v>63</v>
      </c>
      <c r="K338" s="321" t="s">
        <v>3070</v>
      </c>
      <c r="L338" s="324" t="s">
        <v>2742</v>
      </c>
      <c r="M338" s="321" t="s">
        <v>2839</v>
      </c>
      <c r="N338" s="321" t="s">
        <v>19</v>
      </c>
      <c r="O338" s="321" t="s">
        <v>103</v>
      </c>
      <c r="P338" s="321"/>
      <c r="Q338" s="321"/>
      <c r="R338" s="321"/>
      <c r="S338" s="7"/>
      <c r="T338" s="7"/>
      <c r="U338" s="7"/>
      <c r="V338" s="7"/>
      <c r="W338" s="7"/>
      <c r="X338" s="7"/>
      <c r="Y338" s="7"/>
      <c r="Z338" s="7"/>
      <c r="AA338" s="7"/>
      <c r="AB338" s="7"/>
      <c r="AC338" s="7"/>
      <c r="AD338" s="7"/>
      <c r="AE338" s="7"/>
      <c r="AF338" s="7"/>
      <c r="AG338" s="7"/>
      <c r="AH338" s="7"/>
    </row>
    <row r="339" spans="1:34" s="4" customFormat="1" ht="102">
      <c r="A339" s="347">
        <v>451</v>
      </c>
      <c r="B339" s="381" t="s">
        <v>53</v>
      </c>
      <c r="C339" s="321" t="s">
        <v>2803</v>
      </c>
      <c r="D339" s="355" t="s">
        <v>2726</v>
      </c>
      <c r="E339" s="321">
        <v>53.9</v>
      </c>
      <c r="F339" s="321">
        <v>1966</v>
      </c>
      <c r="G339" s="323"/>
      <c r="H339" s="323"/>
      <c r="I339" s="402">
        <v>684104.19</v>
      </c>
      <c r="J339" s="321" t="s">
        <v>2728</v>
      </c>
      <c r="K339" s="321" t="s">
        <v>3071</v>
      </c>
      <c r="L339" s="324" t="s">
        <v>2727</v>
      </c>
      <c r="M339" s="321" t="s">
        <v>2839</v>
      </c>
      <c r="N339" s="325" t="s">
        <v>507</v>
      </c>
      <c r="O339" s="361" t="s">
        <v>660</v>
      </c>
      <c r="P339" s="321" t="s">
        <v>1176</v>
      </c>
      <c r="Q339" s="71" t="s">
        <v>1175</v>
      </c>
      <c r="R339" s="321"/>
      <c r="S339" s="7"/>
      <c r="T339" s="7"/>
      <c r="U339" s="7"/>
      <c r="V339" s="7"/>
      <c r="W339" s="7"/>
      <c r="X339" s="7"/>
      <c r="Y339" s="7"/>
      <c r="Z339" s="7"/>
      <c r="AA339" s="7"/>
      <c r="AB339" s="7"/>
      <c r="AC339" s="7"/>
      <c r="AD339" s="7"/>
      <c r="AE339" s="7"/>
      <c r="AF339" s="7"/>
      <c r="AG339" s="7"/>
      <c r="AH339" s="7"/>
    </row>
    <row r="340" spans="1:34" s="4" customFormat="1" ht="90.75" customHeight="1">
      <c r="A340" s="347">
        <v>319</v>
      </c>
      <c r="B340" s="381" t="s">
        <v>2585</v>
      </c>
      <c r="C340" s="321" t="s">
        <v>251</v>
      </c>
      <c r="D340" s="375" t="s">
        <v>449</v>
      </c>
      <c r="E340" s="321">
        <v>30.6</v>
      </c>
      <c r="F340" s="321">
        <v>1972</v>
      </c>
      <c r="G340" s="321">
        <v>30889.119999999999</v>
      </c>
      <c r="H340" s="321">
        <v>10633.96</v>
      </c>
      <c r="I340" s="375">
        <v>70107.97</v>
      </c>
      <c r="J340" s="321" t="s">
        <v>645</v>
      </c>
      <c r="K340" s="321" t="s">
        <v>3069</v>
      </c>
      <c r="L340" s="370" t="s">
        <v>1468</v>
      </c>
      <c r="M340" s="321" t="s">
        <v>2839</v>
      </c>
      <c r="N340" s="321" t="s">
        <v>19</v>
      </c>
      <c r="O340" s="321" t="s">
        <v>103</v>
      </c>
      <c r="P340" s="321"/>
      <c r="Q340" s="321"/>
      <c r="R340" s="321"/>
      <c r="S340" s="7"/>
      <c r="T340" s="7"/>
      <c r="U340" s="7"/>
      <c r="V340" s="7"/>
      <c r="W340" s="7"/>
      <c r="X340" s="7"/>
      <c r="Y340" s="7"/>
      <c r="Z340" s="7"/>
      <c r="AA340" s="7"/>
      <c r="AB340" s="7"/>
      <c r="AC340" s="7"/>
      <c r="AD340" s="7"/>
      <c r="AE340" s="7"/>
      <c r="AF340" s="7"/>
      <c r="AG340" s="7"/>
      <c r="AH340" s="7"/>
    </row>
    <row r="341" spans="1:34" s="4" customFormat="1" ht="102">
      <c r="A341" s="348">
        <v>364</v>
      </c>
      <c r="B341" s="385" t="s">
        <v>133</v>
      </c>
      <c r="C341" s="321" t="s">
        <v>2830</v>
      </c>
      <c r="D341" s="355" t="s">
        <v>2829</v>
      </c>
      <c r="E341" s="321">
        <v>41.2</v>
      </c>
      <c r="F341" s="321">
        <v>1977</v>
      </c>
      <c r="G341" s="321">
        <v>41041.919999999998</v>
      </c>
      <c r="H341" s="321">
        <v>41041.919999999998</v>
      </c>
      <c r="I341" s="321"/>
      <c r="J341" s="321" t="s">
        <v>63</v>
      </c>
      <c r="K341" s="321" t="s">
        <v>3066</v>
      </c>
      <c r="L341" s="324" t="s">
        <v>2831</v>
      </c>
      <c r="M341" s="321" t="s">
        <v>2839</v>
      </c>
      <c r="N341" s="321" t="s">
        <v>19</v>
      </c>
      <c r="O341" s="321" t="s">
        <v>103</v>
      </c>
      <c r="P341" s="321" t="s">
        <v>1173</v>
      </c>
      <c r="Q341" s="321" t="s">
        <v>1172</v>
      </c>
      <c r="R341" s="321"/>
      <c r="S341" s="7"/>
      <c r="T341" s="7"/>
      <c r="U341" s="7"/>
      <c r="V341" s="7"/>
      <c r="W341" s="7"/>
      <c r="X341" s="7"/>
      <c r="Y341" s="7"/>
      <c r="Z341" s="7"/>
      <c r="AA341" s="7"/>
      <c r="AB341" s="7"/>
      <c r="AC341" s="7"/>
      <c r="AD341" s="7"/>
      <c r="AE341" s="7"/>
      <c r="AF341" s="7"/>
      <c r="AG341" s="7"/>
      <c r="AH341" s="7"/>
    </row>
    <row r="342" spans="1:34" s="4" customFormat="1" ht="51">
      <c r="A342" s="347">
        <v>423</v>
      </c>
      <c r="B342" s="385" t="s">
        <v>53</v>
      </c>
      <c r="C342" s="321" t="s">
        <v>3065</v>
      </c>
      <c r="D342" s="412" t="s">
        <v>543</v>
      </c>
      <c r="E342" s="399">
        <v>73.8</v>
      </c>
      <c r="F342" s="416"/>
      <c r="G342" s="204">
        <f>86158.52</f>
        <v>86158.52</v>
      </c>
      <c r="H342" s="204">
        <v>8962.9500000000007</v>
      </c>
      <c r="I342" s="205"/>
      <c r="J342" s="268">
        <v>38413</v>
      </c>
      <c r="K342" s="321" t="s">
        <v>3067</v>
      </c>
      <c r="L342" s="379" t="s">
        <v>2048</v>
      </c>
      <c r="M342" s="321" t="s">
        <v>2839</v>
      </c>
      <c r="N342" s="321" t="s">
        <v>507</v>
      </c>
      <c r="O342" s="321" t="s">
        <v>103</v>
      </c>
      <c r="P342" s="321"/>
      <c r="Q342" s="321"/>
      <c r="R342" s="321"/>
      <c r="S342" s="7"/>
      <c r="T342" s="7"/>
      <c r="U342" s="7"/>
      <c r="V342" s="7"/>
      <c r="W342" s="7"/>
      <c r="X342" s="7"/>
      <c r="Y342" s="7"/>
      <c r="Z342" s="7"/>
      <c r="AA342" s="7"/>
      <c r="AB342" s="7"/>
      <c r="AC342" s="7"/>
      <c r="AD342" s="7"/>
      <c r="AE342" s="7"/>
      <c r="AF342" s="7"/>
      <c r="AG342" s="7"/>
      <c r="AH342" s="7"/>
    </row>
    <row r="343" spans="1:34" s="328" customFormat="1" ht="52.5" customHeight="1">
      <c r="A343" s="347">
        <v>323</v>
      </c>
      <c r="B343" s="385" t="s">
        <v>133</v>
      </c>
      <c r="C343" s="321" t="s">
        <v>256</v>
      </c>
      <c r="D343" s="355" t="s">
        <v>2646</v>
      </c>
      <c r="E343" s="321">
        <v>28</v>
      </c>
      <c r="F343" s="321">
        <v>1975</v>
      </c>
      <c r="G343" s="321">
        <v>337319.71</v>
      </c>
      <c r="H343" s="323">
        <v>10304.23</v>
      </c>
      <c r="I343" s="375">
        <v>329288.40000000002</v>
      </c>
      <c r="J343" s="321" t="s">
        <v>63</v>
      </c>
      <c r="K343" s="321" t="s">
        <v>3064</v>
      </c>
      <c r="L343" s="324" t="s">
        <v>2289</v>
      </c>
      <c r="M343" s="321" t="s">
        <v>2839</v>
      </c>
      <c r="N343" s="321" t="s">
        <v>19</v>
      </c>
      <c r="O343" s="321" t="s">
        <v>103</v>
      </c>
      <c r="P343" s="359"/>
      <c r="Q343" s="359"/>
      <c r="R343" s="359"/>
    </row>
    <row r="344" spans="1:34" s="4" customFormat="1" ht="67.5" customHeight="1">
      <c r="A344" s="347">
        <v>309</v>
      </c>
      <c r="B344" s="385" t="s">
        <v>133</v>
      </c>
      <c r="C344" s="321" t="s">
        <v>230</v>
      </c>
      <c r="D344" s="355" t="s">
        <v>2631</v>
      </c>
      <c r="E344" s="321">
        <v>49.8</v>
      </c>
      <c r="F344" s="321">
        <v>1989</v>
      </c>
      <c r="G344" s="321">
        <v>317740.46000000002</v>
      </c>
      <c r="H344" s="323">
        <v>19134.3</v>
      </c>
      <c r="I344" s="375">
        <v>955640.59</v>
      </c>
      <c r="J344" s="321" t="s">
        <v>63</v>
      </c>
      <c r="K344" s="321" t="s">
        <v>3063</v>
      </c>
      <c r="L344" s="324" t="s">
        <v>2263</v>
      </c>
      <c r="M344" s="321" t="s">
        <v>2839</v>
      </c>
      <c r="N344" s="321" t="s">
        <v>19</v>
      </c>
      <c r="O344" s="321" t="s">
        <v>103</v>
      </c>
      <c r="P344" s="321"/>
      <c r="Q344" s="321"/>
      <c r="R344" s="321"/>
      <c r="S344" s="7"/>
      <c r="T344" s="7"/>
      <c r="U344" s="7"/>
      <c r="V344" s="7"/>
      <c r="W344" s="7"/>
      <c r="X344" s="7"/>
      <c r="Y344" s="7"/>
      <c r="Z344" s="7"/>
      <c r="AA344" s="7"/>
      <c r="AB344" s="7"/>
      <c r="AC344" s="7"/>
      <c r="AD344" s="7"/>
      <c r="AE344" s="7"/>
      <c r="AF344" s="7"/>
      <c r="AG344" s="7"/>
      <c r="AH344" s="7"/>
    </row>
    <row r="345" spans="1:34" s="4" customFormat="1" ht="67.5" customHeight="1">
      <c r="A345" s="347">
        <v>233</v>
      </c>
      <c r="B345" s="385" t="s">
        <v>133</v>
      </c>
      <c r="C345" s="321" t="s">
        <v>142</v>
      </c>
      <c r="D345" s="355" t="s">
        <v>3034</v>
      </c>
      <c r="E345" s="321">
        <v>31.3</v>
      </c>
      <c r="F345" s="321">
        <v>1990</v>
      </c>
      <c r="G345" s="321">
        <v>41622.14</v>
      </c>
      <c r="H345" s="323">
        <v>8569.39</v>
      </c>
      <c r="I345" s="378">
        <v>620242.99</v>
      </c>
      <c r="J345" s="321" t="s">
        <v>63</v>
      </c>
      <c r="K345" s="321" t="s">
        <v>3032</v>
      </c>
      <c r="L345" s="362" t="s">
        <v>350</v>
      </c>
      <c r="M345" s="321" t="s">
        <v>3033</v>
      </c>
      <c r="N345" s="321" t="s">
        <v>19</v>
      </c>
      <c r="O345" s="321" t="s">
        <v>103</v>
      </c>
      <c r="P345" s="321"/>
      <c r="Q345" s="321"/>
      <c r="R345" s="321"/>
    </row>
    <row r="346" spans="1:34" s="4" customFormat="1" ht="76.5">
      <c r="A346" s="347">
        <v>421</v>
      </c>
      <c r="B346" s="395" t="s">
        <v>855</v>
      </c>
      <c r="C346" s="321" t="s">
        <v>1178</v>
      </c>
      <c r="D346" s="365" t="s">
        <v>1299</v>
      </c>
      <c r="E346" s="321">
        <v>72.7</v>
      </c>
      <c r="F346" s="415">
        <v>1994</v>
      </c>
      <c r="G346" s="396">
        <v>511334.5</v>
      </c>
      <c r="H346" s="397"/>
      <c r="I346" s="398"/>
      <c r="J346" s="321" t="s">
        <v>1434</v>
      </c>
      <c r="K346" s="518" t="s">
        <v>3068</v>
      </c>
      <c r="L346" s="370" t="s">
        <v>1463</v>
      </c>
      <c r="M346" s="321" t="s">
        <v>3163</v>
      </c>
      <c r="N346" s="321" t="s">
        <v>19</v>
      </c>
      <c r="O346" s="357" t="s">
        <v>2580</v>
      </c>
      <c r="P346" s="321"/>
      <c r="Q346" s="321"/>
      <c r="R346" s="321"/>
    </row>
    <row r="347" spans="1:34" s="4" customFormat="1" ht="116.25" customHeight="1">
      <c r="A347" s="348">
        <v>264</v>
      </c>
      <c r="B347" s="381" t="s">
        <v>133</v>
      </c>
      <c r="C347" s="321" t="s">
        <v>355</v>
      </c>
      <c r="D347" s="375" t="s">
        <v>462</v>
      </c>
      <c r="E347" s="321">
        <v>60.1</v>
      </c>
      <c r="F347" s="321">
        <v>2012</v>
      </c>
      <c r="G347" s="323">
        <v>1316512.99</v>
      </c>
      <c r="H347" s="323">
        <v>33380.620000000003</v>
      </c>
      <c r="I347" s="375">
        <v>833701.19</v>
      </c>
      <c r="J347" s="321" t="s">
        <v>396</v>
      </c>
      <c r="K347" s="321" t="s">
        <v>3069</v>
      </c>
      <c r="L347" s="370" t="s">
        <v>1513</v>
      </c>
      <c r="M347" s="321" t="s">
        <v>3163</v>
      </c>
      <c r="N347" s="321" t="s">
        <v>19</v>
      </c>
      <c r="O347" s="321" t="s">
        <v>521</v>
      </c>
      <c r="P347" s="321" t="s">
        <v>1176</v>
      </c>
      <c r="Q347" s="365" t="s">
        <v>1175</v>
      </c>
      <c r="R347" s="398"/>
    </row>
    <row r="348" spans="1:34" s="4" customFormat="1" ht="60" customHeight="1">
      <c r="A348" s="348">
        <v>298</v>
      </c>
      <c r="B348" s="381" t="s">
        <v>205</v>
      </c>
      <c r="C348" s="321" t="s">
        <v>3085</v>
      </c>
      <c r="D348" s="408" t="s">
        <v>2625</v>
      </c>
      <c r="E348" s="71">
        <v>50.6</v>
      </c>
      <c r="F348" s="321"/>
      <c r="G348" s="182">
        <v>145626.64000000001</v>
      </c>
      <c r="H348" s="182">
        <v>145626.64000000001</v>
      </c>
      <c r="I348" s="390"/>
      <c r="J348" s="391"/>
      <c r="K348" s="321" t="s">
        <v>3088</v>
      </c>
      <c r="L348" s="324" t="s">
        <v>2124</v>
      </c>
      <c r="M348" s="321" t="s">
        <v>3163</v>
      </c>
      <c r="N348" s="321" t="s">
        <v>19</v>
      </c>
      <c r="O348" s="321" t="s">
        <v>103</v>
      </c>
      <c r="P348" s="321" t="s">
        <v>692</v>
      </c>
      <c r="Q348" s="362" t="s">
        <v>357</v>
      </c>
      <c r="R348" s="321"/>
      <c r="S348" s="7"/>
      <c r="T348" s="7"/>
      <c r="U348" s="7"/>
      <c r="V348" s="7"/>
      <c r="W348" s="7"/>
      <c r="X348" s="7"/>
      <c r="Y348" s="7"/>
      <c r="Z348" s="7"/>
      <c r="AA348" s="7"/>
      <c r="AB348" s="7"/>
      <c r="AC348" s="7"/>
      <c r="AD348" s="7"/>
      <c r="AE348" s="7"/>
      <c r="AF348" s="7"/>
      <c r="AG348" s="7"/>
      <c r="AH348" s="7"/>
    </row>
    <row r="349" spans="1:34" s="4" customFormat="1" ht="60.75" customHeight="1">
      <c r="A349" s="348">
        <v>252</v>
      </c>
      <c r="B349" s="385" t="s">
        <v>205</v>
      </c>
      <c r="C349" s="321" t="s">
        <v>1801</v>
      </c>
      <c r="D349" s="355" t="s">
        <v>2256</v>
      </c>
      <c r="E349" s="321">
        <v>33.299999999999997</v>
      </c>
      <c r="F349" s="321">
        <v>1975</v>
      </c>
      <c r="G349" s="321">
        <v>50147.31</v>
      </c>
      <c r="H349" s="323">
        <v>18879.98</v>
      </c>
      <c r="I349" s="321"/>
      <c r="J349" s="321" t="s">
        <v>63</v>
      </c>
      <c r="K349" s="321" t="s">
        <v>3086</v>
      </c>
      <c r="L349" s="362" t="s">
        <v>350</v>
      </c>
      <c r="M349" s="321" t="s">
        <v>3163</v>
      </c>
      <c r="N349" s="321" t="s">
        <v>19</v>
      </c>
      <c r="O349" s="321"/>
      <c r="P349" s="321"/>
      <c r="Q349" s="321"/>
      <c r="R349" s="321"/>
      <c r="S349" s="7"/>
      <c r="T349" s="7"/>
      <c r="U349" s="7"/>
      <c r="V349" s="7"/>
      <c r="W349" s="7"/>
      <c r="X349" s="7"/>
      <c r="Y349" s="7"/>
      <c r="Z349" s="7"/>
      <c r="AA349" s="7"/>
      <c r="AB349" s="7"/>
      <c r="AC349" s="7"/>
      <c r="AD349" s="7"/>
      <c r="AE349" s="7"/>
      <c r="AF349" s="7"/>
      <c r="AG349" s="7"/>
      <c r="AH349" s="7"/>
    </row>
    <row r="350" spans="1:34" s="7" customFormat="1" ht="71.25" customHeight="1">
      <c r="A350" s="348">
        <v>284</v>
      </c>
      <c r="B350" s="385" t="s">
        <v>58</v>
      </c>
      <c r="C350" s="321" t="s">
        <v>840</v>
      </c>
      <c r="D350" s="355" t="s">
        <v>3061</v>
      </c>
      <c r="E350" s="321">
        <v>15</v>
      </c>
      <c r="F350" s="321">
        <v>1954</v>
      </c>
      <c r="G350" s="321">
        <v>30657</v>
      </c>
      <c r="H350" s="321"/>
      <c r="I350" s="375"/>
      <c r="J350" s="321"/>
      <c r="K350" s="321" t="s">
        <v>3087</v>
      </c>
      <c r="L350" s="380" t="s">
        <v>350</v>
      </c>
      <c r="M350" s="321" t="s">
        <v>3163</v>
      </c>
      <c r="N350" s="358" t="s">
        <v>19</v>
      </c>
      <c r="O350" s="321"/>
      <c r="P350" s="321"/>
      <c r="Q350" s="321"/>
      <c r="R350" s="321"/>
    </row>
    <row r="351" spans="1:34" s="4" customFormat="1" ht="56.25" customHeight="1">
      <c r="A351" s="347">
        <v>271</v>
      </c>
      <c r="B351" s="381" t="s">
        <v>133</v>
      </c>
      <c r="C351" s="321" t="s">
        <v>1381</v>
      </c>
      <c r="D351" s="407" t="s">
        <v>1141</v>
      </c>
      <c r="E351" s="321">
        <v>53.7</v>
      </c>
      <c r="F351" s="321">
        <v>2014</v>
      </c>
      <c r="G351" s="323">
        <v>1332530.06</v>
      </c>
      <c r="H351" s="323">
        <v>3701.47</v>
      </c>
      <c r="I351" s="375"/>
      <c r="J351" s="321" t="s">
        <v>1109</v>
      </c>
      <c r="K351" s="321" t="s">
        <v>3165</v>
      </c>
      <c r="L351" s="332" t="s">
        <v>1142</v>
      </c>
      <c r="M351" s="321" t="s">
        <v>3163</v>
      </c>
      <c r="N351" s="321" t="s">
        <v>19</v>
      </c>
      <c r="O351" s="321" t="s">
        <v>103</v>
      </c>
      <c r="P351" s="361" t="s">
        <v>661</v>
      </c>
      <c r="Q351" s="321"/>
      <c r="R351" s="321"/>
      <c r="S351" s="7"/>
      <c r="T351" s="7"/>
      <c r="U351" s="7"/>
      <c r="V351" s="7"/>
      <c r="W351" s="7"/>
      <c r="X351" s="7"/>
      <c r="Y351" s="7"/>
      <c r="Z351" s="7"/>
      <c r="AA351" s="7"/>
      <c r="AB351" s="7"/>
      <c r="AC351" s="7"/>
      <c r="AD351" s="7"/>
      <c r="AE351" s="7"/>
      <c r="AF351" s="7"/>
      <c r="AG351" s="7"/>
      <c r="AH351" s="7"/>
    </row>
    <row r="352" spans="1:34" s="4" customFormat="1" ht="82.5" customHeight="1">
      <c r="A352" s="348">
        <v>310</v>
      </c>
      <c r="B352" s="385" t="s">
        <v>133</v>
      </c>
      <c r="C352" s="321" t="s">
        <v>1659</v>
      </c>
      <c r="D352" s="375" t="s">
        <v>1660</v>
      </c>
      <c r="E352" s="321">
        <v>33.799999999999997</v>
      </c>
      <c r="F352" s="321">
        <v>1995</v>
      </c>
      <c r="G352" s="321"/>
      <c r="H352" s="323"/>
      <c r="I352" s="375">
        <v>676817.62</v>
      </c>
      <c r="J352" s="321" t="s">
        <v>1661</v>
      </c>
      <c r="K352" s="321" t="s">
        <v>3164</v>
      </c>
      <c r="L352" s="370" t="s">
        <v>2125</v>
      </c>
      <c r="M352" s="321" t="s">
        <v>3163</v>
      </c>
      <c r="N352" s="321" t="s">
        <v>19</v>
      </c>
      <c r="O352" s="321" t="s">
        <v>103</v>
      </c>
      <c r="P352" s="321"/>
      <c r="Q352" s="321"/>
      <c r="R352" s="321"/>
      <c r="S352" s="7"/>
      <c r="T352" s="7"/>
      <c r="U352" s="7"/>
      <c r="V352" s="7"/>
      <c r="W352" s="7"/>
      <c r="X352" s="7"/>
      <c r="Y352" s="7"/>
      <c r="Z352" s="7"/>
      <c r="AA352" s="7"/>
      <c r="AB352" s="7"/>
      <c r="AC352" s="7"/>
      <c r="AD352" s="7"/>
      <c r="AE352" s="7"/>
      <c r="AF352" s="7"/>
      <c r="AG352" s="7"/>
      <c r="AH352" s="7"/>
    </row>
    <row r="353" spans="1:34" s="4" customFormat="1" ht="60" customHeight="1">
      <c r="A353" s="348">
        <v>282</v>
      </c>
      <c r="B353" s="381" t="s">
        <v>133</v>
      </c>
      <c r="C353" s="321" t="s">
        <v>1383</v>
      </c>
      <c r="D353" s="407" t="s">
        <v>1129</v>
      </c>
      <c r="E353" s="321">
        <v>30</v>
      </c>
      <c r="F353" s="321">
        <v>2014</v>
      </c>
      <c r="G353" s="323">
        <v>744430.2</v>
      </c>
      <c r="H353" s="323">
        <v>2067.86</v>
      </c>
      <c r="I353" s="375"/>
      <c r="J353" s="321" t="s">
        <v>1111</v>
      </c>
      <c r="K353" s="321"/>
      <c r="L353" s="332" t="s">
        <v>1130</v>
      </c>
      <c r="M353" s="321" t="s">
        <v>3295</v>
      </c>
      <c r="N353" s="321" t="s">
        <v>19</v>
      </c>
      <c r="O353" s="321" t="s">
        <v>103</v>
      </c>
      <c r="P353" s="321"/>
      <c r="Q353" s="321"/>
      <c r="R353" s="321"/>
      <c r="S353" s="7"/>
      <c r="T353" s="7"/>
      <c r="U353" s="7"/>
      <c r="V353" s="7"/>
      <c r="W353" s="7"/>
      <c r="X353" s="7"/>
      <c r="Y353" s="7"/>
      <c r="Z353" s="7"/>
      <c r="AA353" s="7"/>
      <c r="AB353" s="7"/>
      <c r="AC353" s="7"/>
      <c r="AD353" s="7"/>
      <c r="AE353" s="7"/>
      <c r="AF353" s="7"/>
      <c r="AG353" s="7"/>
      <c r="AH353" s="7"/>
    </row>
    <row r="354" spans="1:34" s="7" customFormat="1" ht="82.5" customHeight="1">
      <c r="A354" s="347">
        <v>245</v>
      </c>
      <c r="B354" s="385" t="s">
        <v>133</v>
      </c>
      <c r="C354" s="321" t="s">
        <v>143</v>
      </c>
      <c r="D354" s="355" t="s">
        <v>2596</v>
      </c>
      <c r="E354" s="321">
        <v>30.1</v>
      </c>
      <c r="F354" s="321">
        <v>1990</v>
      </c>
      <c r="G354" s="321">
        <v>41762.28</v>
      </c>
      <c r="H354" s="323">
        <v>8598.65</v>
      </c>
      <c r="I354" s="378">
        <v>596463.71</v>
      </c>
      <c r="J354" s="321" t="s">
        <v>63</v>
      </c>
      <c r="K354" s="321" t="s">
        <v>397</v>
      </c>
      <c r="L354" s="324" t="s">
        <v>2207</v>
      </c>
      <c r="M354" s="321" t="s">
        <v>3295</v>
      </c>
      <c r="N354" s="321" t="s">
        <v>19</v>
      </c>
      <c r="O354" s="321" t="s">
        <v>103</v>
      </c>
      <c r="P354" s="321"/>
      <c r="Q354" s="321"/>
      <c r="R354" s="321"/>
    </row>
    <row r="355" spans="1:34" s="4" customFormat="1" ht="67.5" customHeight="1">
      <c r="A355" s="348">
        <v>254</v>
      </c>
      <c r="B355" s="381" t="s">
        <v>1457</v>
      </c>
      <c r="C355" s="321" t="s">
        <v>372</v>
      </c>
      <c r="D355" s="321" t="s">
        <v>413</v>
      </c>
      <c r="E355" s="321">
        <v>49.5</v>
      </c>
      <c r="F355" s="321">
        <v>2007</v>
      </c>
      <c r="G355" s="321">
        <v>703626.66</v>
      </c>
      <c r="H355" s="323">
        <v>26603.93</v>
      </c>
      <c r="I355" s="375">
        <v>1005914.74</v>
      </c>
      <c r="J355" s="321" t="s">
        <v>1486</v>
      </c>
      <c r="K355" s="321" t="s">
        <v>397</v>
      </c>
      <c r="L355" s="370" t="s">
        <v>1485</v>
      </c>
      <c r="M355" s="321" t="s">
        <v>3295</v>
      </c>
      <c r="N355" s="321" t="s">
        <v>19</v>
      </c>
      <c r="O355" s="321" t="s">
        <v>692</v>
      </c>
      <c r="P355" s="321"/>
      <c r="Q355" s="321"/>
      <c r="R355" s="321"/>
    </row>
    <row r="356" spans="1:34" s="4" customFormat="1" ht="79.5" customHeight="1">
      <c r="A356" s="348">
        <v>370</v>
      </c>
      <c r="B356" s="385" t="s">
        <v>133</v>
      </c>
      <c r="C356" s="321" t="s">
        <v>325</v>
      </c>
      <c r="D356" s="358" t="s">
        <v>3185</v>
      </c>
      <c r="E356" s="321">
        <v>33.4</v>
      </c>
      <c r="F356" s="321">
        <v>1970</v>
      </c>
      <c r="G356" s="321">
        <v>28811.360000000001</v>
      </c>
      <c r="H356" s="321">
        <v>28811.360000000001</v>
      </c>
      <c r="I356" s="321"/>
      <c r="J356" s="321" t="s">
        <v>63</v>
      </c>
      <c r="K356" s="321" t="s">
        <v>397</v>
      </c>
      <c r="L356" s="362" t="s">
        <v>350</v>
      </c>
      <c r="M356" s="321" t="s">
        <v>3295</v>
      </c>
      <c r="N356" s="321" t="s">
        <v>19</v>
      </c>
      <c r="O356" s="321" t="s">
        <v>103</v>
      </c>
      <c r="P356" s="7"/>
      <c r="Q356" s="321"/>
      <c r="R356" s="321"/>
      <c r="S356" s="7"/>
      <c r="T356" s="7"/>
      <c r="U356" s="7"/>
      <c r="V356" s="7"/>
      <c r="W356" s="7"/>
      <c r="X356" s="7"/>
      <c r="Y356" s="7"/>
      <c r="Z356" s="7"/>
      <c r="AA356" s="7"/>
      <c r="AB356" s="7"/>
      <c r="AC356" s="7"/>
      <c r="AD356" s="7"/>
      <c r="AE356" s="7"/>
      <c r="AF356" s="7"/>
      <c r="AG356" s="7"/>
      <c r="AH356" s="7"/>
    </row>
    <row r="357" spans="1:34" s="4" customFormat="1" ht="77.25" customHeight="1">
      <c r="A357" s="348">
        <v>304</v>
      </c>
      <c r="B357" s="381" t="s">
        <v>205</v>
      </c>
      <c r="C357" s="321" t="s">
        <v>218</v>
      </c>
      <c r="D357" s="378" t="s">
        <v>442</v>
      </c>
      <c r="E357" s="321">
        <v>49.9</v>
      </c>
      <c r="F357" s="321">
        <v>1958</v>
      </c>
      <c r="G357" s="321">
        <v>294864.58</v>
      </c>
      <c r="H357" s="321">
        <v>294864.58</v>
      </c>
      <c r="I357" s="375">
        <v>634777.4</v>
      </c>
      <c r="J357" s="321" t="s">
        <v>531</v>
      </c>
      <c r="K357" s="321" t="s">
        <v>397</v>
      </c>
      <c r="L357" s="370" t="s">
        <v>1466</v>
      </c>
      <c r="M357" s="321" t="s">
        <v>3295</v>
      </c>
      <c r="N357" s="321" t="s">
        <v>19</v>
      </c>
      <c r="O357" s="321" t="s">
        <v>103</v>
      </c>
      <c r="P357" s="321"/>
      <c r="Q357" s="321"/>
      <c r="R357" s="321"/>
      <c r="S357" s="7"/>
      <c r="T357" s="7"/>
      <c r="U357" s="7"/>
      <c r="V357" s="7"/>
      <c r="W357" s="7"/>
      <c r="X357" s="7"/>
      <c r="Y357" s="7"/>
      <c r="Z357" s="7"/>
      <c r="AA357" s="7"/>
      <c r="AB357" s="7"/>
      <c r="AC357" s="7"/>
      <c r="AD357" s="7"/>
      <c r="AE357" s="7"/>
      <c r="AF357" s="7"/>
      <c r="AG357" s="7"/>
      <c r="AH357" s="7"/>
    </row>
    <row r="358" spans="1:34" s="4" customFormat="1" ht="80.25" customHeight="1">
      <c r="A358" s="347">
        <v>339</v>
      </c>
      <c r="B358" s="385" t="s">
        <v>133</v>
      </c>
      <c r="C358" s="321" t="s">
        <v>287</v>
      </c>
      <c r="D358" s="355" t="s">
        <v>2655</v>
      </c>
      <c r="E358" s="388">
        <v>40.299999999999997</v>
      </c>
      <c r="F358" s="388">
        <v>1970</v>
      </c>
      <c r="G358" s="321">
        <v>282388.43</v>
      </c>
      <c r="H358" s="323">
        <v>11780</v>
      </c>
      <c r="I358" s="375">
        <v>551591.34</v>
      </c>
      <c r="J358" s="321" t="s">
        <v>63</v>
      </c>
      <c r="K358" s="321" t="s">
        <v>397</v>
      </c>
      <c r="L358" s="324" t="s">
        <v>2274</v>
      </c>
      <c r="M358" s="321" t="s">
        <v>3295</v>
      </c>
      <c r="N358" s="321" t="s">
        <v>19</v>
      </c>
      <c r="O358" s="321" t="s">
        <v>103</v>
      </c>
      <c r="P358" s="321"/>
      <c r="Q358" s="321"/>
      <c r="R358" s="321"/>
      <c r="S358" s="7"/>
      <c r="T358" s="7"/>
      <c r="U358" s="7"/>
      <c r="V358" s="7"/>
      <c r="W358" s="7"/>
      <c r="X358" s="7"/>
      <c r="Y358" s="7"/>
      <c r="Z358" s="7"/>
      <c r="AA358" s="7"/>
      <c r="AB358" s="7"/>
      <c r="AC358" s="7"/>
      <c r="AD358" s="7"/>
      <c r="AE358" s="7"/>
      <c r="AF358" s="7"/>
      <c r="AG358" s="7"/>
      <c r="AH358" s="7"/>
    </row>
    <row r="359" spans="1:34" s="4" customFormat="1" ht="56.25">
      <c r="A359" s="348">
        <v>400</v>
      </c>
      <c r="B359" s="385" t="s">
        <v>133</v>
      </c>
      <c r="C359" s="361" t="s">
        <v>621</v>
      </c>
      <c r="D359" s="355" t="s">
        <v>490</v>
      </c>
      <c r="E359" s="321">
        <v>28.9</v>
      </c>
      <c r="F359" s="321"/>
      <c r="G359" s="321"/>
      <c r="H359" s="321"/>
      <c r="I359" s="375"/>
      <c r="J359" s="321" t="s">
        <v>63</v>
      </c>
      <c r="K359" s="321" t="s">
        <v>3219</v>
      </c>
      <c r="L359" s="362" t="s">
        <v>350</v>
      </c>
      <c r="M359" s="321" t="s">
        <v>3218</v>
      </c>
      <c r="N359" s="321" t="s">
        <v>19</v>
      </c>
      <c r="O359" s="321"/>
      <c r="P359" s="321"/>
      <c r="Q359" s="321"/>
      <c r="R359" s="321"/>
      <c r="S359" s="7"/>
      <c r="T359" s="7"/>
      <c r="U359" s="7"/>
      <c r="V359" s="7"/>
      <c r="W359" s="7"/>
      <c r="X359" s="7"/>
      <c r="Y359" s="7"/>
      <c r="Z359" s="7"/>
      <c r="AA359" s="7"/>
      <c r="AB359" s="7"/>
      <c r="AC359" s="7"/>
      <c r="AD359" s="7"/>
      <c r="AE359" s="7"/>
      <c r="AF359" s="7"/>
      <c r="AG359" s="7"/>
      <c r="AH359" s="7"/>
    </row>
    <row r="360" spans="1:34" s="4" customFormat="1" ht="86.25" customHeight="1">
      <c r="A360" s="348">
        <v>274</v>
      </c>
      <c r="B360" s="381" t="s">
        <v>133</v>
      </c>
      <c r="C360" s="321" t="s">
        <v>698</v>
      </c>
      <c r="D360" s="375" t="s">
        <v>699</v>
      </c>
      <c r="E360" s="321">
        <v>31</v>
      </c>
      <c r="F360" s="321">
        <v>2012</v>
      </c>
      <c r="G360" s="323">
        <v>738000</v>
      </c>
      <c r="H360" s="323">
        <v>3875.04</v>
      </c>
      <c r="I360" s="375"/>
      <c r="J360" s="321"/>
      <c r="K360" s="321"/>
      <c r="L360" s="370" t="s">
        <v>1506</v>
      </c>
      <c r="M360" s="321" t="s">
        <v>3295</v>
      </c>
      <c r="N360" s="321" t="s">
        <v>19</v>
      </c>
      <c r="O360" s="321" t="s">
        <v>683</v>
      </c>
      <c r="P360" s="321" t="s">
        <v>103</v>
      </c>
      <c r="Q360" s="362" t="s">
        <v>690</v>
      </c>
      <c r="R360" s="321"/>
      <c r="S360" s="7"/>
      <c r="T360" s="7"/>
      <c r="U360" s="7"/>
      <c r="V360" s="7"/>
      <c r="W360" s="7"/>
      <c r="X360" s="7"/>
      <c r="Y360" s="7"/>
      <c r="Z360" s="7"/>
      <c r="AA360" s="7"/>
      <c r="AB360" s="7"/>
      <c r="AC360" s="7"/>
      <c r="AD360" s="7"/>
      <c r="AE360" s="7"/>
      <c r="AF360" s="7"/>
      <c r="AG360" s="7"/>
      <c r="AH360" s="7"/>
    </row>
    <row r="361" spans="1:34" s="4" customFormat="1" ht="56.25">
      <c r="A361" s="348">
        <v>386</v>
      </c>
      <c r="B361" s="355" t="s">
        <v>133</v>
      </c>
      <c r="C361" s="321" t="s">
        <v>390</v>
      </c>
      <c r="D361" s="355" t="s">
        <v>3189</v>
      </c>
      <c r="E361" s="321">
        <v>34.9</v>
      </c>
      <c r="F361" s="321">
        <v>1974</v>
      </c>
      <c r="G361" s="321">
        <v>111683.77</v>
      </c>
      <c r="H361" s="323">
        <v>35430.300000000003</v>
      </c>
      <c r="I361" s="321"/>
      <c r="J361" s="321" t="s">
        <v>63</v>
      </c>
      <c r="K361" s="321" t="s">
        <v>397</v>
      </c>
      <c r="L361" s="362" t="s">
        <v>350</v>
      </c>
      <c r="M361" s="321" t="s">
        <v>3295</v>
      </c>
      <c r="N361" s="321" t="s">
        <v>19</v>
      </c>
      <c r="O361" s="321" t="s">
        <v>103</v>
      </c>
      <c r="P361" s="321"/>
      <c r="Q361" s="321"/>
      <c r="R361" s="321"/>
      <c r="S361" s="7"/>
      <c r="T361" s="7"/>
      <c r="U361" s="7"/>
      <c r="V361" s="7"/>
      <c r="W361" s="7"/>
      <c r="X361" s="7"/>
      <c r="Y361" s="7"/>
      <c r="Z361" s="7"/>
      <c r="AA361" s="7"/>
      <c r="AB361" s="7"/>
      <c r="AC361" s="7"/>
      <c r="AD361" s="7"/>
      <c r="AE361" s="7"/>
      <c r="AF361" s="7"/>
      <c r="AG361" s="7"/>
      <c r="AH361" s="7"/>
    </row>
    <row r="362" spans="1:34" s="4" customFormat="1" ht="67.5" customHeight="1">
      <c r="A362" s="347">
        <v>313</v>
      </c>
      <c r="B362" s="385" t="s">
        <v>133</v>
      </c>
      <c r="C362" s="321" t="s">
        <v>383</v>
      </c>
      <c r="D362" s="355" t="s">
        <v>2627</v>
      </c>
      <c r="E362" s="321">
        <v>43.2</v>
      </c>
      <c r="F362" s="321">
        <v>1979</v>
      </c>
      <c r="G362" s="321">
        <v>48853.62</v>
      </c>
      <c r="H362" s="323">
        <v>13960.25</v>
      </c>
      <c r="I362" s="375">
        <v>714134.88</v>
      </c>
      <c r="J362" s="321" t="s">
        <v>63</v>
      </c>
      <c r="K362" s="321" t="s">
        <v>3246</v>
      </c>
      <c r="L362" s="324" t="s">
        <v>2259</v>
      </c>
      <c r="M362" s="321" t="s">
        <v>3266</v>
      </c>
      <c r="N362" s="321" t="s">
        <v>19</v>
      </c>
      <c r="O362" s="321" t="s">
        <v>103</v>
      </c>
      <c r="P362" s="321"/>
      <c r="Q362" s="321"/>
      <c r="R362" s="321"/>
      <c r="S362" s="7"/>
      <c r="T362" s="7"/>
      <c r="U362" s="7"/>
      <c r="V362" s="7"/>
      <c r="W362" s="7"/>
      <c r="X362" s="7"/>
      <c r="Y362" s="7"/>
      <c r="Z362" s="7"/>
      <c r="AA362" s="7"/>
      <c r="AB362" s="7"/>
      <c r="AC362" s="7"/>
      <c r="AD362" s="7"/>
      <c r="AE362" s="7"/>
      <c r="AF362" s="7"/>
      <c r="AG362" s="7"/>
      <c r="AH362" s="7"/>
    </row>
    <row r="363" spans="1:34" s="4" customFormat="1" ht="90.75" customHeight="1">
      <c r="A363" s="348">
        <v>422</v>
      </c>
      <c r="B363" s="386" t="s">
        <v>3020</v>
      </c>
      <c r="C363" s="364" t="s">
        <v>794</v>
      </c>
      <c r="D363" s="411" t="s">
        <v>798</v>
      </c>
      <c r="E363" s="364">
        <v>459.4</v>
      </c>
      <c r="F363" s="321">
        <v>1973</v>
      </c>
      <c r="G363" s="364">
        <v>598525</v>
      </c>
      <c r="H363" s="393">
        <v>9270.9</v>
      </c>
      <c r="I363" s="364">
        <v>4809196.78</v>
      </c>
      <c r="J363" s="364" t="s">
        <v>795</v>
      </c>
      <c r="K363" s="364" t="s">
        <v>397</v>
      </c>
      <c r="L363" s="424" t="s">
        <v>796</v>
      </c>
      <c r="M363" s="321" t="s">
        <v>3295</v>
      </c>
      <c r="N363" s="364" t="s">
        <v>797</v>
      </c>
      <c r="O363" s="364" t="s">
        <v>103</v>
      </c>
      <c r="P363" s="364"/>
      <c r="Q363" s="364"/>
      <c r="R363" s="364"/>
      <c r="S363" s="7"/>
      <c r="T363" s="7"/>
      <c r="U363" s="7"/>
      <c r="V363" s="7"/>
      <c r="W363" s="7"/>
      <c r="X363" s="7"/>
      <c r="Y363" s="7"/>
      <c r="Z363" s="7"/>
      <c r="AA363" s="7"/>
      <c r="AB363" s="7"/>
      <c r="AC363" s="7"/>
      <c r="AD363" s="7"/>
      <c r="AE363" s="7"/>
      <c r="AF363" s="7"/>
      <c r="AG363" s="7"/>
      <c r="AH363" s="7"/>
    </row>
    <row r="364" spans="1:34" s="4" customFormat="1" ht="93.75" customHeight="1">
      <c r="A364" s="347">
        <v>277</v>
      </c>
      <c r="B364" s="381" t="s">
        <v>133</v>
      </c>
      <c r="C364" s="321" t="s">
        <v>3233</v>
      </c>
      <c r="D364" s="375" t="s">
        <v>3234</v>
      </c>
      <c r="E364" s="321">
        <v>31.1</v>
      </c>
      <c r="F364" s="321">
        <v>2013</v>
      </c>
      <c r="G364" s="323">
        <v>747904.92</v>
      </c>
      <c r="H364" s="323"/>
      <c r="I364" s="375"/>
      <c r="J364" s="321" t="s">
        <v>3232</v>
      </c>
      <c r="K364" s="321"/>
      <c r="L364" s="370" t="s">
        <v>3240</v>
      </c>
      <c r="M364" s="321" t="s">
        <v>3295</v>
      </c>
      <c r="N364" s="321" t="s">
        <v>19</v>
      </c>
      <c r="O364" s="321" t="s">
        <v>103</v>
      </c>
      <c r="P364" s="321"/>
      <c r="Q364" s="362"/>
      <c r="R364" s="321"/>
      <c r="S364" s="7"/>
      <c r="T364" s="7"/>
      <c r="U364" s="7"/>
      <c r="V364" s="7"/>
      <c r="W364" s="7"/>
      <c r="X364" s="7"/>
      <c r="Y364" s="7"/>
      <c r="Z364" s="7"/>
      <c r="AA364" s="7"/>
      <c r="AB364" s="7"/>
      <c r="AC364" s="7"/>
      <c r="AD364" s="7"/>
      <c r="AE364" s="7"/>
      <c r="AF364" s="7"/>
      <c r="AG364" s="7"/>
      <c r="AH364" s="7"/>
    </row>
    <row r="365" spans="1:34" s="4" customFormat="1" ht="93" customHeight="1">
      <c r="A365" s="347">
        <v>279</v>
      </c>
      <c r="B365" s="381" t="s">
        <v>133</v>
      </c>
      <c r="C365" s="321" t="s">
        <v>3238</v>
      </c>
      <c r="D365" s="375" t="s">
        <v>3236</v>
      </c>
      <c r="E365" s="321">
        <v>31.1</v>
      </c>
      <c r="F365" s="321">
        <v>2013</v>
      </c>
      <c r="G365" s="323">
        <v>747904.92</v>
      </c>
      <c r="H365" s="323"/>
      <c r="I365" s="375"/>
      <c r="J365" s="321" t="s">
        <v>3232</v>
      </c>
      <c r="K365" s="321"/>
      <c r="L365" s="370" t="s">
        <v>3242</v>
      </c>
      <c r="M365" s="321" t="s">
        <v>3295</v>
      </c>
      <c r="N365" s="321" t="s">
        <v>19</v>
      </c>
      <c r="O365" s="321" t="s">
        <v>103</v>
      </c>
      <c r="P365" s="321"/>
      <c r="Q365" s="362"/>
      <c r="R365" s="321"/>
      <c r="S365" s="7"/>
      <c r="T365" s="7"/>
      <c r="U365" s="7"/>
      <c r="V365" s="7"/>
      <c r="W365" s="7"/>
      <c r="X365" s="7"/>
      <c r="Y365" s="7"/>
      <c r="Z365" s="7"/>
      <c r="AA365" s="7"/>
      <c r="AB365" s="7"/>
      <c r="AC365" s="7"/>
      <c r="AD365" s="7"/>
      <c r="AE365" s="7"/>
      <c r="AF365" s="7"/>
      <c r="AG365" s="7"/>
      <c r="AH365" s="7"/>
    </row>
    <row r="366" spans="1:34" s="4" customFormat="1" ht="69" customHeight="1">
      <c r="A366" s="347">
        <v>429</v>
      </c>
      <c r="B366" s="385" t="s">
        <v>133</v>
      </c>
      <c r="C366" s="364" t="s">
        <v>3255</v>
      </c>
      <c r="D366" s="377" t="s">
        <v>3262</v>
      </c>
      <c r="E366" s="364">
        <v>56.6</v>
      </c>
      <c r="F366" s="321">
        <v>1973</v>
      </c>
      <c r="G366" s="364"/>
      <c r="H366" s="393"/>
      <c r="I366" s="545">
        <v>680258.42</v>
      </c>
      <c r="J366" s="364" t="s">
        <v>3249</v>
      </c>
      <c r="K366" s="364" t="s">
        <v>397</v>
      </c>
      <c r="L366" s="424" t="s">
        <v>3281</v>
      </c>
      <c r="M366" s="321" t="s">
        <v>3295</v>
      </c>
      <c r="N366" s="364" t="s">
        <v>797</v>
      </c>
      <c r="O366" s="364" t="s">
        <v>103</v>
      </c>
      <c r="P366" s="364"/>
      <c r="Q366" s="364"/>
      <c r="R366" s="364"/>
      <c r="S366" s="7"/>
      <c r="T366" s="7"/>
      <c r="U366" s="7"/>
      <c r="V366" s="7"/>
      <c r="W366" s="7"/>
      <c r="X366" s="7"/>
      <c r="Y366" s="7"/>
      <c r="Z366" s="7"/>
      <c r="AA366" s="7"/>
      <c r="AB366" s="7"/>
      <c r="AC366" s="7"/>
      <c r="AD366" s="7"/>
      <c r="AE366" s="7"/>
      <c r="AF366" s="7"/>
      <c r="AG366" s="7"/>
      <c r="AH366" s="7"/>
    </row>
    <row r="367" spans="1:34" s="359" customFormat="1" ht="85.5" customHeight="1">
      <c r="A367" s="347">
        <v>301</v>
      </c>
      <c r="B367" s="355" t="s">
        <v>133</v>
      </c>
      <c r="C367" s="321" t="s">
        <v>3220</v>
      </c>
      <c r="D367" s="375" t="s">
        <v>1935</v>
      </c>
      <c r="E367" s="321">
        <v>37.9</v>
      </c>
      <c r="F367" s="321">
        <v>2016</v>
      </c>
      <c r="G367" s="323">
        <v>720000</v>
      </c>
      <c r="H367" s="375"/>
      <c r="I367" s="389">
        <v>422982.95</v>
      </c>
      <c r="J367" s="321" t="s">
        <v>3221</v>
      </c>
      <c r="K367" s="321" t="s">
        <v>397</v>
      </c>
      <c r="L367" s="370" t="s">
        <v>3222</v>
      </c>
      <c r="M367" s="321" t="s">
        <v>3295</v>
      </c>
      <c r="N367" s="321" t="s">
        <v>568</v>
      </c>
      <c r="O367" s="321" t="s">
        <v>103</v>
      </c>
      <c r="P367" s="321"/>
      <c r="Q367" s="321"/>
      <c r="R367" s="321"/>
    </row>
  </sheetData>
  <mergeCells count="17">
    <mergeCell ref="K1:K2"/>
    <mergeCell ref="L1:L2"/>
    <mergeCell ref="O238:R238"/>
    <mergeCell ref="O239:R239"/>
    <mergeCell ref="F1:F2"/>
    <mergeCell ref="M1:M2"/>
    <mergeCell ref="N1:N2"/>
    <mergeCell ref="O1:R1"/>
    <mergeCell ref="G1:G2"/>
    <mergeCell ref="H1:H2"/>
    <mergeCell ref="I1:I2"/>
    <mergeCell ref="J1:J2"/>
    <mergeCell ref="A1:A2"/>
    <mergeCell ref="B1:B2"/>
    <mergeCell ref="C1:C2"/>
    <mergeCell ref="D1:D2"/>
    <mergeCell ref="E1:E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dimension ref="A1:AE212"/>
  <sheetViews>
    <sheetView view="pageBreakPreview" topLeftCell="A115" zoomScale="72" zoomScaleNormal="72" zoomScaleSheetLayoutView="72" workbookViewId="0">
      <selection activeCell="I119" sqref="I119"/>
    </sheetView>
  </sheetViews>
  <sheetFormatPr defaultRowHeight="21"/>
  <cols>
    <col min="1" max="1" width="6" style="465" customWidth="1"/>
    <col min="2" max="2" width="21.42578125" style="465" customWidth="1"/>
    <col min="3" max="3" width="33.28515625" style="465" customWidth="1"/>
    <col min="4" max="4" width="16.85546875" style="465" customWidth="1"/>
    <col min="5" max="5" width="16.140625" style="465" customWidth="1"/>
    <col min="6" max="6" width="9.85546875" style="465" customWidth="1"/>
    <col min="7" max="7" width="18.28515625" style="465" customWidth="1"/>
    <col min="8" max="8" width="11.28515625" style="465" customWidth="1"/>
    <col min="9" max="9" width="40.140625" style="465" customWidth="1"/>
    <col min="10" max="10" width="21" style="465" customWidth="1"/>
    <col min="11" max="11" width="17.85546875" style="465" customWidth="1"/>
    <col min="12" max="12" width="19.28515625" style="465" customWidth="1"/>
    <col min="13" max="13" width="18.42578125" style="465" customWidth="1"/>
    <col min="14" max="16384" width="9.140625" style="465"/>
  </cols>
  <sheetData>
    <row r="1" spans="1:31" ht="35.25" customHeight="1">
      <c r="A1" s="575" t="s">
        <v>3062</v>
      </c>
      <c r="B1" s="576"/>
      <c r="C1" s="575"/>
      <c r="D1" s="575"/>
      <c r="E1" s="575"/>
      <c r="F1" s="577"/>
      <c r="G1" s="575"/>
      <c r="H1" s="575"/>
      <c r="I1" s="575"/>
      <c r="J1" s="575"/>
      <c r="K1" s="575"/>
      <c r="L1" s="575"/>
      <c r="M1" s="575"/>
      <c r="N1" s="575"/>
      <c r="O1" s="575"/>
    </row>
    <row r="2" spans="1:31" ht="57.75" customHeight="1">
      <c r="A2" s="578" t="s">
        <v>0</v>
      </c>
      <c r="B2" s="579" t="s">
        <v>2</v>
      </c>
      <c r="C2" s="579" t="s">
        <v>1241</v>
      </c>
      <c r="D2" s="579" t="s">
        <v>1245</v>
      </c>
      <c r="E2" s="580" t="s">
        <v>1242</v>
      </c>
      <c r="F2" s="581" t="s">
        <v>1762</v>
      </c>
      <c r="G2" s="579" t="s">
        <v>8</v>
      </c>
      <c r="H2" s="579" t="s">
        <v>9</v>
      </c>
      <c r="I2" s="579" t="s">
        <v>10</v>
      </c>
      <c r="J2" s="579" t="s">
        <v>11</v>
      </c>
      <c r="K2" s="579" t="s">
        <v>12</v>
      </c>
      <c r="L2" s="579" t="s">
        <v>1658</v>
      </c>
      <c r="M2" s="579"/>
      <c r="N2" s="579"/>
      <c r="O2" s="579"/>
      <c r="P2" s="466"/>
      <c r="Q2" s="466"/>
      <c r="R2" s="466"/>
      <c r="S2" s="466"/>
      <c r="T2" s="466"/>
      <c r="U2" s="466"/>
      <c r="V2" s="466"/>
      <c r="W2" s="466"/>
      <c r="X2" s="466"/>
      <c r="Y2" s="466"/>
      <c r="Z2" s="466"/>
      <c r="AA2" s="466"/>
      <c r="AB2" s="466"/>
      <c r="AC2" s="466"/>
      <c r="AD2" s="466"/>
      <c r="AE2" s="466"/>
    </row>
    <row r="3" spans="1:31" ht="71.25" customHeight="1">
      <c r="A3" s="578"/>
      <c r="B3" s="579"/>
      <c r="C3" s="579"/>
      <c r="D3" s="579"/>
      <c r="E3" s="580"/>
      <c r="F3" s="582"/>
      <c r="G3" s="579"/>
      <c r="H3" s="579"/>
      <c r="I3" s="579"/>
      <c r="J3" s="579"/>
      <c r="K3" s="579"/>
      <c r="L3" s="467" t="s">
        <v>13</v>
      </c>
      <c r="M3" s="467" t="s">
        <v>14</v>
      </c>
      <c r="N3" s="467" t="s">
        <v>15</v>
      </c>
      <c r="O3" s="467" t="s">
        <v>16</v>
      </c>
      <c r="P3" s="466"/>
      <c r="Q3" s="466"/>
      <c r="R3" s="466"/>
      <c r="S3" s="466"/>
      <c r="T3" s="466"/>
      <c r="U3" s="466"/>
      <c r="V3" s="466"/>
      <c r="W3" s="466"/>
      <c r="X3" s="466"/>
      <c r="Y3" s="466"/>
      <c r="Z3" s="466"/>
      <c r="AA3" s="466"/>
      <c r="AB3" s="466"/>
      <c r="AC3" s="466"/>
      <c r="AD3" s="466"/>
      <c r="AE3" s="466"/>
    </row>
    <row r="4" spans="1:31" s="475" customFormat="1" ht="80.25" customHeight="1">
      <c r="A4" s="468">
        <v>1</v>
      </c>
      <c r="B4" s="469" t="s">
        <v>2100</v>
      </c>
      <c r="C4" s="469" t="s">
        <v>2099</v>
      </c>
      <c r="D4" s="470"/>
      <c r="E4" s="471">
        <v>7840</v>
      </c>
      <c r="F4" s="470"/>
      <c r="G4" s="472" t="s">
        <v>2108</v>
      </c>
      <c r="H4" s="470"/>
      <c r="I4" s="473" t="s">
        <v>2109</v>
      </c>
      <c r="J4" s="470"/>
      <c r="K4" s="474" t="s">
        <v>19</v>
      </c>
      <c r="L4" s="470" t="s">
        <v>103</v>
      </c>
      <c r="M4" s="470"/>
      <c r="N4" s="470"/>
      <c r="O4" s="470"/>
    </row>
    <row r="5" spans="1:31" s="475" customFormat="1" ht="80.25" customHeight="1">
      <c r="A5" s="474"/>
      <c r="B5" s="469"/>
      <c r="C5" s="469" t="s">
        <v>2101</v>
      </c>
      <c r="D5" s="470"/>
      <c r="E5" s="471">
        <v>17660</v>
      </c>
      <c r="F5" s="470"/>
      <c r="G5" s="472" t="s">
        <v>2108</v>
      </c>
      <c r="H5" s="470"/>
      <c r="I5" s="473" t="s">
        <v>2109</v>
      </c>
      <c r="J5" s="470"/>
      <c r="K5" s="474" t="s">
        <v>19</v>
      </c>
      <c r="L5" s="470" t="s">
        <v>103</v>
      </c>
      <c r="M5" s="470"/>
      <c r="N5" s="470"/>
      <c r="O5" s="470"/>
    </row>
    <row r="6" spans="1:31" s="475" customFormat="1" ht="82.5" customHeight="1">
      <c r="A6" s="468"/>
      <c r="B6" s="469"/>
      <c r="C6" s="469" t="s">
        <v>2102</v>
      </c>
      <c r="D6" s="470"/>
      <c r="E6" s="471">
        <v>16490</v>
      </c>
      <c r="F6" s="470"/>
      <c r="G6" s="472" t="s">
        <v>2108</v>
      </c>
      <c r="H6" s="470"/>
      <c r="I6" s="473" t="s">
        <v>2109</v>
      </c>
      <c r="J6" s="470"/>
      <c r="K6" s="474" t="s">
        <v>19</v>
      </c>
      <c r="L6" s="470" t="s">
        <v>103</v>
      </c>
      <c r="M6" s="470"/>
      <c r="N6" s="470"/>
      <c r="O6" s="470"/>
    </row>
    <row r="7" spans="1:31" s="475" customFormat="1" ht="81" customHeight="1">
      <c r="A7" s="474"/>
      <c r="B7" s="469"/>
      <c r="C7" s="469" t="s">
        <v>2103</v>
      </c>
      <c r="D7" s="470"/>
      <c r="E7" s="471">
        <v>95510</v>
      </c>
      <c r="F7" s="470"/>
      <c r="G7" s="472" t="s">
        <v>2108</v>
      </c>
      <c r="H7" s="470"/>
      <c r="I7" s="473" t="s">
        <v>2109</v>
      </c>
      <c r="J7" s="470"/>
      <c r="K7" s="474" t="s">
        <v>19</v>
      </c>
      <c r="L7" s="470" t="s">
        <v>103</v>
      </c>
      <c r="M7" s="470"/>
      <c r="N7" s="470"/>
      <c r="O7" s="470"/>
    </row>
    <row r="8" spans="1:31" ht="81.75" customHeight="1">
      <c r="A8" s="468"/>
      <c r="B8" s="469"/>
      <c r="C8" s="469" t="s">
        <v>2106</v>
      </c>
      <c r="D8" s="476"/>
      <c r="E8" s="477">
        <v>4660</v>
      </c>
      <c r="F8" s="476"/>
      <c r="G8" s="472" t="s">
        <v>2108</v>
      </c>
      <c r="H8" s="476"/>
      <c r="I8" s="473" t="s">
        <v>2109</v>
      </c>
      <c r="J8" s="476"/>
      <c r="K8" s="474" t="s">
        <v>19</v>
      </c>
      <c r="L8" s="470" t="s">
        <v>103</v>
      </c>
      <c r="M8" s="476"/>
      <c r="N8" s="476"/>
      <c r="O8" s="476"/>
    </row>
    <row r="9" spans="1:31" ht="88.5" customHeight="1">
      <c r="A9" s="474"/>
      <c r="B9" s="469"/>
      <c r="C9" s="469" t="s">
        <v>2104</v>
      </c>
      <c r="D9" s="476"/>
      <c r="E9" s="477">
        <v>242020</v>
      </c>
      <c r="F9" s="476"/>
      <c r="G9" s="472" t="s">
        <v>2108</v>
      </c>
      <c r="H9" s="476"/>
      <c r="I9" s="473" t="s">
        <v>2109</v>
      </c>
      <c r="J9" s="476"/>
      <c r="K9" s="474" t="s">
        <v>19</v>
      </c>
      <c r="L9" s="470" t="s">
        <v>103</v>
      </c>
      <c r="M9" s="476"/>
      <c r="N9" s="476"/>
      <c r="O9" s="476"/>
    </row>
    <row r="10" spans="1:31" ht="101.25">
      <c r="A10" s="468">
        <v>2</v>
      </c>
      <c r="B10" s="469" t="s">
        <v>2105</v>
      </c>
      <c r="C10" s="469" t="s">
        <v>2099</v>
      </c>
      <c r="D10" s="476"/>
      <c r="E10" s="471">
        <v>7840</v>
      </c>
      <c r="F10" s="476"/>
      <c r="G10" s="472" t="s">
        <v>2108</v>
      </c>
      <c r="H10" s="476"/>
      <c r="I10" s="473" t="s">
        <v>2109</v>
      </c>
      <c r="J10" s="476"/>
      <c r="K10" s="474" t="s">
        <v>19</v>
      </c>
      <c r="L10" s="470" t="s">
        <v>103</v>
      </c>
      <c r="M10" s="476"/>
      <c r="N10" s="476"/>
      <c r="O10" s="476"/>
    </row>
    <row r="11" spans="1:31" ht="101.25">
      <c r="A11" s="474"/>
      <c r="B11" s="469"/>
      <c r="C11" s="469" t="s">
        <v>2101</v>
      </c>
      <c r="D11" s="476"/>
      <c r="E11" s="471">
        <v>17660</v>
      </c>
      <c r="F11" s="476"/>
      <c r="G11" s="472" t="s">
        <v>2108</v>
      </c>
      <c r="H11" s="476"/>
      <c r="I11" s="473" t="s">
        <v>2109</v>
      </c>
      <c r="J11" s="476"/>
      <c r="K11" s="474" t="s">
        <v>19</v>
      </c>
      <c r="L11" s="470" t="s">
        <v>103</v>
      </c>
      <c r="M11" s="476"/>
      <c r="N11" s="476"/>
      <c r="O11" s="476"/>
    </row>
    <row r="12" spans="1:31" ht="101.25">
      <c r="A12" s="468"/>
      <c r="B12" s="469"/>
      <c r="C12" s="469" t="s">
        <v>2102</v>
      </c>
      <c r="D12" s="476"/>
      <c r="E12" s="471">
        <v>16490</v>
      </c>
      <c r="F12" s="476"/>
      <c r="G12" s="472" t="s">
        <v>2108</v>
      </c>
      <c r="H12" s="476"/>
      <c r="I12" s="473" t="s">
        <v>2109</v>
      </c>
      <c r="J12" s="476"/>
      <c r="K12" s="474" t="s">
        <v>19</v>
      </c>
      <c r="L12" s="470" t="s">
        <v>103</v>
      </c>
      <c r="M12" s="476"/>
      <c r="N12" s="476"/>
      <c r="O12" s="476"/>
    </row>
    <row r="13" spans="1:31" ht="101.25">
      <c r="A13" s="474"/>
      <c r="B13" s="469"/>
      <c r="C13" s="469" t="s">
        <v>2103</v>
      </c>
      <c r="D13" s="476"/>
      <c r="E13" s="471">
        <v>95510</v>
      </c>
      <c r="F13" s="476"/>
      <c r="G13" s="472" t="s">
        <v>2108</v>
      </c>
      <c r="H13" s="476"/>
      <c r="I13" s="473" t="s">
        <v>2109</v>
      </c>
      <c r="J13" s="476"/>
      <c r="K13" s="474" t="s">
        <v>19</v>
      </c>
      <c r="L13" s="470" t="s">
        <v>103</v>
      </c>
      <c r="M13" s="476"/>
      <c r="N13" s="476"/>
      <c r="O13" s="476"/>
    </row>
    <row r="14" spans="1:31" ht="101.25">
      <c r="A14" s="468"/>
      <c r="B14" s="469"/>
      <c r="C14" s="469" t="s">
        <v>2107</v>
      </c>
      <c r="D14" s="476"/>
      <c r="E14" s="477">
        <v>4660</v>
      </c>
      <c r="F14" s="476"/>
      <c r="G14" s="472" t="s">
        <v>2108</v>
      </c>
      <c r="H14" s="476"/>
      <c r="I14" s="473" t="s">
        <v>2109</v>
      </c>
      <c r="J14" s="476"/>
      <c r="K14" s="474" t="s">
        <v>19</v>
      </c>
      <c r="L14" s="470" t="s">
        <v>103</v>
      </c>
      <c r="M14" s="476"/>
      <c r="N14" s="476"/>
      <c r="O14" s="476"/>
    </row>
    <row r="15" spans="1:31" ht="101.25">
      <c r="A15" s="474"/>
      <c r="B15" s="469"/>
      <c r="C15" s="469" t="s">
        <v>2104</v>
      </c>
      <c r="D15" s="476"/>
      <c r="E15" s="477">
        <v>242020</v>
      </c>
      <c r="F15" s="476"/>
      <c r="G15" s="472" t="s">
        <v>2108</v>
      </c>
      <c r="H15" s="476"/>
      <c r="I15" s="473" t="s">
        <v>2109</v>
      </c>
      <c r="J15" s="476"/>
      <c r="K15" s="474" t="s">
        <v>19</v>
      </c>
      <c r="L15" s="470" t="s">
        <v>103</v>
      </c>
      <c r="M15" s="476"/>
      <c r="N15" s="476"/>
      <c r="O15" s="476"/>
    </row>
    <row r="16" spans="1:31" ht="105">
      <c r="A16" s="468">
        <v>3</v>
      </c>
      <c r="B16" s="478" t="s">
        <v>2147</v>
      </c>
      <c r="C16" s="478" t="s">
        <v>2137</v>
      </c>
      <c r="D16" s="476"/>
      <c r="E16" s="476">
        <v>5000</v>
      </c>
      <c r="F16" s="476"/>
      <c r="G16" s="476"/>
      <c r="H16" s="476"/>
      <c r="I16" s="473" t="s">
        <v>2151</v>
      </c>
      <c r="J16" s="476"/>
      <c r="K16" s="474" t="s">
        <v>19</v>
      </c>
      <c r="L16" s="470" t="s">
        <v>103</v>
      </c>
      <c r="M16" s="476"/>
      <c r="N16" s="476"/>
      <c r="O16" s="476"/>
    </row>
    <row r="17" spans="1:15" ht="60.75">
      <c r="A17" s="474"/>
      <c r="B17" s="478"/>
      <c r="C17" s="478" t="s">
        <v>2144</v>
      </c>
      <c r="D17" s="476"/>
      <c r="E17" s="476">
        <v>2000</v>
      </c>
      <c r="F17" s="476"/>
      <c r="G17" s="476"/>
      <c r="H17" s="476"/>
      <c r="I17" s="473" t="s">
        <v>2151</v>
      </c>
      <c r="J17" s="476"/>
      <c r="K17" s="474" t="s">
        <v>19</v>
      </c>
      <c r="L17" s="470" t="s">
        <v>103</v>
      </c>
      <c r="M17" s="476"/>
      <c r="N17" s="476"/>
      <c r="O17" s="476"/>
    </row>
    <row r="18" spans="1:15" ht="60.75">
      <c r="A18" s="468"/>
      <c r="B18" s="478"/>
      <c r="C18" s="478" t="s">
        <v>2138</v>
      </c>
      <c r="D18" s="476"/>
      <c r="E18" s="476">
        <v>6000</v>
      </c>
      <c r="F18" s="476"/>
      <c r="G18" s="476"/>
      <c r="H18" s="476"/>
      <c r="I18" s="473" t="s">
        <v>2151</v>
      </c>
      <c r="J18" s="476"/>
      <c r="K18" s="474" t="s">
        <v>19</v>
      </c>
      <c r="L18" s="470" t="s">
        <v>103</v>
      </c>
      <c r="M18" s="476"/>
      <c r="N18" s="476"/>
      <c r="O18" s="476"/>
    </row>
    <row r="19" spans="1:15" ht="60.75">
      <c r="A19" s="474"/>
      <c r="B19" s="478"/>
      <c r="C19" s="478" t="s">
        <v>2139</v>
      </c>
      <c r="D19" s="476"/>
      <c r="E19" s="476">
        <v>3000</v>
      </c>
      <c r="F19" s="476"/>
      <c r="G19" s="476"/>
      <c r="H19" s="476"/>
      <c r="I19" s="473" t="s">
        <v>2151</v>
      </c>
      <c r="J19" s="476"/>
      <c r="K19" s="474" t="s">
        <v>19</v>
      </c>
      <c r="L19" s="470" t="s">
        <v>103</v>
      </c>
      <c r="M19" s="476"/>
      <c r="N19" s="476"/>
      <c r="O19" s="476"/>
    </row>
    <row r="20" spans="1:15" ht="60.75">
      <c r="A20" s="468"/>
      <c r="B20" s="478"/>
      <c r="C20" s="478" t="s">
        <v>2140</v>
      </c>
      <c r="D20" s="476"/>
      <c r="E20" s="476">
        <v>500</v>
      </c>
      <c r="F20" s="476"/>
      <c r="G20" s="476"/>
      <c r="H20" s="476"/>
      <c r="I20" s="473" t="s">
        <v>2151</v>
      </c>
      <c r="J20" s="476"/>
      <c r="K20" s="474" t="s">
        <v>19</v>
      </c>
      <c r="L20" s="470" t="s">
        <v>103</v>
      </c>
      <c r="M20" s="476"/>
      <c r="N20" s="476"/>
      <c r="O20" s="476"/>
    </row>
    <row r="21" spans="1:15" ht="60.75">
      <c r="A21" s="474"/>
      <c r="B21" s="478"/>
      <c r="C21" s="478" t="s">
        <v>2141</v>
      </c>
      <c r="D21" s="476"/>
      <c r="E21" s="476">
        <v>2000</v>
      </c>
      <c r="F21" s="476"/>
      <c r="G21" s="476"/>
      <c r="H21" s="476"/>
      <c r="I21" s="473" t="s">
        <v>2151</v>
      </c>
      <c r="J21" s="476"/>
      <c r="K21" s="474" t="s">
        <v>19</v>
      </c>
      <c r="L21" s="470" t="s">
        <v>103</v>
      </c>
      <c r="M21" s="476"/>
      <c r="N21" s="476"/>
      <c r="O21" s="476"/>
    </row>
    <row r="22" spans="1:15" ht="126">
      <c r="A22" s="468">
        <v>4</v>
      </c>
      <c r="B22" s="478" t="s">
        <v>2148</v>
      </c>
      <c r="C22" s="478" t="s">
        <v>2146</v>
      </c>
      <c r="D22" s="476"/>
      <c r="E22" s="476">
        <v>3000</v>
      </c>
      <c r="F22" s="476"/>
      <c r="G22" s="476"/>
      <c r="H22" s="476"/>
      <c r="I22" s="473" t="s">
        <v>2151</v>
      </c>
      <c r="J22" s="476"/>
      <c r="K22" s="474" t="s">
        <v>19</v>
      </c>
      <c r="L22" s="470" t="s">
        <v>103</v>
      </c>
      <c r="M22" s="476"/>
      <c r="N22" s="476"/>
      <c r="O22" s="476"/>
    </row>
    <row r="23" spans="1:15" ht="60.75">
      <c r="A23" s="474"/>
      <c r="B23" s="478"/>
      <c r="C23" s="478" t="s">
        <v>2142</v>
      </c>
      <c r="D23" s="476"/>
      <c r="E23" s="476">
        <v>2000</v>
      </c>
      <c r="F23" s="476"/>
      <c r="G23" s="476"/>
      <c r="H23" s="476"/>
      <c r="I23" s="473" t="s">
        <v>2151</v>
      </c>
      <c r="J23" s="476"/>
      <c r="K23" s="474" t="s">
        <v>19</v>
      </c>
      <c r="L23" s="470" t="s">
        <v>103</v>
      </c>
      <c r="M23" s="476"/>
      <c r="N23" s="476"/>
      <c r="O23" s="476"/>
    </row>
    <row r="24" spans="1:15" ht="60.75">
      <c r="A24" s="468"/>
      <c r="B24" s="478"/>
      <c r="C24" s="478" t="s">
        <v>2150</v>
      </c>
      <c r="D24" s="476"/>
      <c r="E24" s="476">
        <v>2000</v>
      </c>
      <c r="F24" s="476"/>
      <c r="G24" s="476"/>
      <c r="H24" s="476"/>
      <c r="I24" s="473" t="s">
        <v>2151</v>
      </c>
      <c r="J24" s="476"/>
      <c r="K24" s="474" t="s">
        <v>19</v>
      </c>
      <c r="L24" s="470" t="s">
        <v>103</v>
      </c>
      <c r="M24" s="476"/>
      <c r="N24" s="476"/>
      <c r="O24" s="476"/>
    </row>
    <row r="25" spans="1:15" ht="60.75">
      <c r="A25" s="474"/>
      <c r="B25" s="478"/>
      <c r="C25" s="478" t="s">
        <v>2145</v>
      </c>
      <c r="D25" s="476"/>
      <c r="E25" s="476">
        <v>3000</v>
      </c>
      <c r="F25" s="476"/>
      <c r="G25" s="476"/>
      <c r="H25" s="476"/>
      <c r="I25" s="473" t="s">
        <v>2151</v>
      </c>
      <c r="J25" s="476"/>
      <c r="K25" s="474" t="s">
        <v>19</v>
      </c>
      <c r="L25" s="470" t="s">
        <v>103</v>
      </c>
      <c r="M25" s="476"/>
      <c r="N25" s="476"/>
      <c r="O25" s="476"/>
    </row>
    <row r="26" spans="1:15" ht="126">
      <c r="A26" s="468">
        <v>5</v>
      </c>
      <c r="B26" s="478" t="s">
        <v>2149</v>
      </c>
      <c r="C26" s="476" t="s">
        <v>2143</v>
      </c>
      <c r="D26" s="476"/>
      <c r="E26" s="476">
        <v>6000</v>
      </c>
      <c r="F26" s="476"/>
      <c r="G26" s="476"/>
      <c r="H26" s="476"/>
      <c r="I26" s="473" t="s">
        <v>2151</v>
      </c>
      <c r="J26" s="476"/>
      <c r="K26" s="474" t="s">
        <v>19</v>
      </c>
      <c r="L26" s="470" t="s">
        <v>103</v>
      </c>
      <c r="M26" s="476"/>
      <c r="N26" s="476"/>
      <c r="O26" s="476"/>
    </row>
    <row r="27" spans="1:15" ht="60.75">
      <c r="A27" s="474"/>
      <c r="B27" s="478"/>
      <c r="C27" s="478" t="s">
        <v>2140</v>
      </c>
      <c r="D27" s="476"/>
      <c r="E27" s="476">
        <v>2000</v>
      </c>
      <c r="F27" s="476"/>
      <c r="G27" s="476"/>
      <c r="H27" s="476"/>
      <c r="I27" s="473" t="s">
        <v>2151</v>
      </c>
      <c r="J27" s="476"/>
      <c r="K27" s="474" t="s">
        <v>19</v>
      </c>
      <c r="L27" s="470" t="s">
        <v>103</v>
      </c>
      <c r="M27" s="476"/>
      <c r="N27" s="476"/>
      <c r="O27" s="476"/>
    </row>
    <row r="28" spans="1:15" ht="60.75">
      <c r="A28" s="468"/>
      <c r="B28" s="478"/>
      <c r="C28" s="478" t="s">
        <v>2144</v>
      </c>
      <c r="D28" s="476"/>
      <c r="E28" s="476">
        <v>2000</v>
      </c>
      <c r="F28" s="476"/>
      <c r="G28" s="476"/>
      <c r="H28" s="476"/>
      <c r="I28" s="473" t="s">
        <v>2151</v>
      </c>
      <c r="J28" s="476"/>
      <c r="K28" s="474" t="s">
        <v>19</v>
      </c>
      <c r="L28" s="470" t="s">
        <v>103</v>
      </c>
      <c r="M28" s="476"/>
      <c r="N28" s="476"/>
      <c r="O28" s="476"/>
    </row>
    <row r="29" spans="1:15" ht="60.75">
      <c r="A29" s="474"/>
      <c r="B29" s="478"/>
      <c r="C29" s="478" t="s">
        <v>2139</v>
      </c>
      <c r="D29" s="476"/>
      <c r="E29" s="476">
        <v>3000</v>
      </c>
      <c r="F29" s="476"/>
      <c r="G29" s="476"/>
      <c r="H29" s="476"/>
      <c r="I29" s="473" t="s">
        <v>2151</v>
      </c>
      <c r="J29" s="476"/>
      <c r="K29" s="474" t="s">
        <v>19</v>
      </c>
      <c r="L29" s="470" t="s">
        <v>103</v>
      </c>
      <c r="M29" s="476"/>
      <c r="N29" s="476"/>
      <c r="O29" s="476"/>
    </row>
    <row r="30" spans="1:15" ht="97.5" customHeight="1">
      <c r="A30" s="474">
        <v>6</v>
      </c>
      <c r="B30" s="478" t="s">
        <v>2399</v>
      </c>
      <c r="C30" s="479" t="s">
        <v>2353</v>
      </c>
      <c r="D30" s="476"/>
      <c r="E30" s="480">
        <f>31940</f>
        <v>31940</v>
      </c>
      <c r="F30" s="480"/>
      <c r="G30" s="476"/>
      <c r="H30" s="476"/>
      <c r="I30" s="476"/>
      <c r="J30" s="476"/>
      <c r="K30" s="474" t="s">
        <v>19</v>
      </c>
      <c r="L30" s="478" t="s">
        <v>1244</v>
      </c>
      <c r="M30" s="476"/>
      <c r="N30" s="476"/>
      <c r="O30" s="476"/>
    </row>
    <row r="31" spans="1:15" ht="42">
      <c r="A31" s="474"/>
      <c r="B31" s="481"/>
      <c r="C31" s="482" t="s">
        <v>2355</v>
      </c>
      <c r="D31" s="476"/>
      <c r="E31" s="480">
        <f>28390</f>
        <v>28390</v>
      </c>
      <c r="F31" s="480"/>
      <c r="G31" s="476"/>
      <c r="H31" s="476"/>
      <c r="I31" s="476"/>
      <c r="J31" s="476"/>
      <c r="K31" s="474" t="s">
        <v>19</v>
      </c>
      <c r="L31" s="478" t="s">
        <v>1244</v>
      </c>
      <c r="M31" s="476"/>
      <c r="N31" s="476"/>
      <c r="O31" s="476"/>
    </row>
    <row r="32" spans="1:15" ht="42">
      <c r="A32" s="474"/>
      <c r="B32" s="481"/>
      <c r="C32" s="482" t="s">
        <v>2357</v>
      </c>
      <c r="D32" s="476"/>
      <c r="E32" s="480">
        <f>27300</f>
        <v>27300</v>
      </c>
      <c r="F32" s="480"/>
      <c r="G32" s="476"/>
      <c r="H32" s="476"/>
      <c r="I32" s="476"/>
      <c r="J32" s="476"/>
      <c r="K32" s="474" t="s">
        <v>19</v>
      </c>
      <c r="L32" s="478" t="s">
        <v>1244</v>
      </c>
      <c r="M32" s="476"/>
      <c r="N32" s="476"/>
      <c r="O32" s="476"/>
    </row>
    <row r="33" spans="1:15" ht="42">
      <c r="A33" s="468"/>
      <c r="B33" s="481"/>
      <c r="C33" s="482" t="s">
        <v>2350</v>
      </c>
      <c r="D33" s="476"/>
      <c r="E33" s="480">
        <f>10920</f>
        <v>10920</v>
      </c>
      <c r="F33" s="480"/>
      <c r="G33" s="476"/>
      <c r="H33" s="476"/>
      <c r="I33" s="476"/>
      <c r="J33" s="476"/>
      <c r="K33" s="474" t="s">
        <v>19</v>
      </c>
      <c r="L33" s="478" t="s">
        <v>1244</v>
      </c>
      <c r="M33" s="476"/>
      <c r="N33" s="476"/>
      <c r="O33" s="476"/>
    </row>
    <row r="34" spans="1:15" ht="42">
      <c r="A34" s="468"/>
      <c r="B34" s="481"/>
      <c r="C34" s="482" t="s">
        <v>2356</v>
      </c>
      <c r="D34" s="476"/>
      <c r="E34" s="480">
        <f>15600</f>
        <v>15600</v>
      </c>
      <c r="F34" s="480"/>
      <c r="G34" s="476"/>
      <c r="H34" s="476"/>
      <c r="I34" s="476"/>
      <c r="J34" s="476"/>
      <c r="K34" s="474" t="s">
        <v>19</v>
      </c>
      <c r="L34" s="478" t="s">
        <v>1244</v>
      </c>
      <c r="M34" s="476"/>
      <c r="N34" s="476"/>
      <c r="O34" s="476"/>
    </row>
    <row r="35" spans="1:15" ht="42">
      <c r="A35" s="483"/>
      <c r="B35" s="478"/>
      <c r="C35" s="484" t="s">
        <v>2365</v>
      </c>
      <c r="D35" s="476"/>
      <c r="E35" s="485">
        <f>17850</f>
        <v>17850</v>
      </c>
      <c r="F35" s="485"/>
      <c r="G35" s="476"/>
      <c r="H35" s="476"/>
      <c r="I35" s="476"/>
      <c r="J35" s="476"/>
      <c r="K35" s="474" t="s">
        <v>19</v>
      </c>
      <c r="L35" s="478" t="s">
        <v>1244</v>
      </c>
      <c r="M35" s="476"/>
      <c r="N35" s="476"/>
      <c r="O35" s="476"/>
    </row>
    <row r="36" spans="1:15" ht="63" customHeight="1">
      <c r="A36" s="468"/>
      <c r="B36" s="478"/>
      <c r="C36" s="484" t="s">
        <v>2424</v>
      </c>
      <c r="D36" s="476"/>
      <c r="E36" s="485">
        <v>11100</v>
      </c>
      <c r="F36" s="485"/>
      <c r="G36" s="476"/>
      <c r="H36" s="476"/>
      <c r="I36" s="476"/>
      <c r="J36" s="476"/>
      <c r="K36" s="474" t="s">
        <v>19</v>
      </c>
      <c r="L36" s="478" t="s">
        <v>1244</v>
      </c>
      <c r="M36" s="476"/>
      <c r="N36" s="476"/>
      <c r="O36" s="476"/>
    </row>
    <row r="37" spans="1:15" ht="63" customHeight="1">
      <c r="A37" s="499"/>
      <c r="B37" s="501"/>
      <c r="C37" s="506" t="s">
        <v>3181</v>
      </c>
      <c r="D37" s="498"/>
      <c r="E37" s="507">
        <v>129666</v>
      </c>
      <c r="F37" s="507"/>
      <c r="G37" s="498"/>
      <c r="H37" s="498"/>
      <c r="I37" s="473" t="s">
        <v>3182</v>
      </c>
      <c r="J37" s="498"/>
      <c r="K37" s="474" t="s">
        <v>19</v>
      </c>
      <c r="L37" s="478" t="s">
        <v>1244</v>
      </c>
      <c r="M37" s="498"/>
      <c r="N37" s="498"/>
      <c r="O37" s="498"/>
    </row>
    <row r="38" spans="1:15" ht="84">
      <c r="A38" s="468">
        <v>7</v>
      </c>
      <c r="B38" s="478" t="s">
        <v>2416</v>
      </c>
      <c r="C38" s="484" t="s">
        <v>2370</v>
      </c>
      <c r="D38" s="476"/>
      <c r="E38" s="485">
        <f>40892.84</f>
        <v>40892.839999999997</v>
      </c>
      <c r="F38" s="486"/>
      <c r="G38" s="476"/>
      <c r="H38" s="476"/>
      <c r="I38" s="476"/>
      <c r="J38" s="476"/>
      <c r="K38" s="474" t="s">
        <v>19</v>
      </c>
      <c r="L38" s="478" t="s">
        <v>1244</v>
      </c>
      <c r="M38" s="476"/>
      <c r="N38" s="476"/>
      <c r="O38" s="476"/>
    </row>
    <row r="39" spans="1:15" ht="84">
      <c r="A39" s="483">
        <v>8</v>
      </c>
      <c r="B39" s="478" t="s">
        <v>2417</v>
      </c>
      <c r="C39" s="484" t="s">
        <v>2357</v>
      </c>
      <c r="D39" s="476"/>
      <c r="E39" s="485">
        <f>25732.46</f>
        <v>25732.46</v>
      </c>
      <c r="F39" s="476"/>
      <c r="G39" s="476"/>
      <c r="H39" s="476"/>
      <c r="I39" s="476"/>
      <c r="J39" s="476"/>
      <c r="K39" s="474" t="s">
        <v>19</v>
      </c>
      <c r="L39" s="478" t="s">
        <v>1244</v>
      </c>
      <c r="M39" s="476"/>
      <c r="N39" s="476"/>
      <c r="O39" s="476"/>
    </row>
    <row r="40" spans="1:15" s="466" customFormat="1" ht="105">
      <c r="A40" s="487">
        <v>9</v>
      </c>
      <c r="B40" s="488" t="s">
        <v>2317</v>
      </c>
      <c r="C40" s="488" t="s">
        <v>2099</v>
      </c>
      <c r="D40" s="489"/>
      <c r="E40" s="489">
        <v>9798.2099999999991</v>
      </c>
      <c r="F40" s="489"/>
      <c r="G40" s="489"/>
      <c r="H40" s="489"/>
      <c r="I40" s="489"/>
      <c r="J40" s="489"/>
      <c r="K40" s="490" t="s">
        <v>19</v>
      </c>
      <c r="L40" s="488" t="s">
        <v>2349</v>
      </c>
      <c r="M40" s="508"/>
      <c r="N40" s="489"/>
      <c r="O40" s="489"/>
    </row>
    <row r="41" spans="1:15" s="466" customFormat="1" ht="42">
      <c r="A41" s="490"/>
      <c r="B41" s="488"/>
      <c r="C41" s="489" t="s">
        <v>2318</v>
      </c>
      <c r="D41" s="489"/>
      <c r="E41" s="489">
        <v>4397.99</v>
      </c>
      <c r="F41" s="489"/>
      <c r="G41" s="489"/>
      <c r="H41" s="489"/>
      <c r="I41" s="489"/>
      <c r="J41" s="489"/>
      <c r="K41" s="490" t="s">
        <v>19</v>
      </c>
      <c r="L41" s="488" t="s">
        <v>2349</v>
      </c>
      <c r="M41" s="508"/>
      <c r="N41" s="489"/>
      <c r="O41" s="489"/>
    </row>
    <row r="42" spans="1:15" s="466" customFormat="1" ht="84">
      <c r="A42" s="487"/>
      <c r="B42" s="488"/>
      <c r="C42" s="488" t="s">
        <v>2347</v>
      </c>
      <c r="D42" s="489"/>
      <c r="E42" s="491">
        <v>14739.37</v>
      </c>
      <c r="F42" s="489"/>
      <c r="G42" s="489"/>
      <c r="H42" s="489"/>
      <c r="I42" s="489"/>
      <c r="J42" s="489"/>
      <c r="K42" s="490" t="s">
        <v>19</v>
      </c>
      <c r="L42" s="488" t="s">
        <v>2349</v>
      </c>
      <c r="M42" s="508"/>
      <c r="N42" s="489"/>
      <c r="O42" s="489"/>
    </row>
    <row r="43" spans="1:15" s="466" customFormat="1" ht="42">
      <c r="A43" s="490"/>
      <c r="B43" s="488"/>
      <c r="C43" s="488" t="s">
        <v>2344</v>
      </c>
      <c r="D43" s="489"/>
      <c r="E43" s="492">
        <v>11488.66</v>
      </c>
      <c r="F43" s="489"/>
      <c r="G43" s="489"/>
      <c r="H43" s="489"/>
      <c r="I43" s="489"/>
      <c r="J43" s="489"/>
      <c r="K43" s="490" t="s">
        <v>19</v>
      </c>
      <c r="L43" s="488" t="s">
        <v>2349</v>
      </c>
      <c r="M43" s="508"/>
      <c r="N43" s="489"/>
      <c r="O43" s="489"/>
    </row>
    <row r="44" spans="1:15" s="466" customFormat="1" ht="105">
      <c r="A44" s="487">
        <v>10</v>
      </c>
      <c r="B44" s="488" t="s">
        <v>2345</v>
      </c>
      <c r="C44" s="488" t="s">
        <v>2099</v>
      </c>
      <c r="D44" s="489"/>
      <c r="E44" s="492">
        <v>9798.2099999999991</v>
      </c>
      <c r="F44" s="489"/>
      <c r="G44" s="489"/>
      <c r="H44" s="489"/>
      <c r="I44" s="489"/>
      <c r="J44" s="489"/>
      <c r="K44" s="490" t="s">
        <v>19</v>
      </c>
      <c r="L44" s="488" t="s">
        <v>2349</v>
      </c>
      <c r="M44" s="508"/>
      <c r="N44" s="489"/>
      <c r="O44" s="489"/>
    </row>
    <row r="45" spans="1:15" s="466" customFormat="1" ht="42">
      <c r="A45" s="490"/>
      <c r="B45" s="488"/>
      <c r="C45" s="488" t="s">
        <v>2346</v>
      </c>
      <c r="D45" s="489"/>
      <c r="E45" s="492">
        <v>14071.45</v>
      </c>
      <c r="F45" s="489"/>
      <c r="G45" s="489"/>
      <c r="H45" s="489"/>
      <c r="I45" s="489"/>
      <c r="J45" s="489"/>
      <c r="K45" s="490" t="s">
        <v>19</v>
      </c>
      <c r="L45" s="488" t="s">
        <v>2349</v>
      </c>
      <c r="M45" s="508"/>
      <c r="N45" s="489"/>
      <c r="O45" s="489"/>
    </row>
    <row r="46" spans="1:15" s="466" customFormat="1" ht="42">
      <c r="A46" s="487"/>
      <c r="B46" s="488"/>
      <c r="C46" s="488" t="s">
        <v>2344</v>
      </c>
      <c r="D46" s="489"/>
      <c r="E46" s="492">
        <v>11470.72</v>
      </c>
      <c r="F46" s="489"/>
      <c r="G46" s="489"/>
      <c r="H46" s="489"/>
      <c r="I46" s="489"/>
      <c r="J46" s="489"/>
      <c r="K46" s="490" t="s">
        <v>19</v>
      </c>
      <c r="L46" s="488" t="s">
        <v>2349</v>
      </c>
      <c r="M46" s="508"/>
      <c r="N46" s="489"/>
      <c r="O46" s="489"/>
    </row>
    <row r="47" spans="1:15" s="466" customFormat="1" ht="84">
      <c r="A47" s="490"/>
      <c r="B47" s="488"/>
      <c r="C47" s="488" t="s">
        <v>2347</v>
      </c>
      <c r="D47" s="489"/>
      <c r="E47" s="492">
        <v>14716.35</v>
      </c>
      <c r="F47" s="489"/>
      <c r="G47" s="489"/>
      <c r="H47" s="489"/>
      <c r="I47" s="489"/>
      <c r="J47" s="489"/>
      <c r="K47" s="490" t="s">
        <v>19</v>
      </c>
      <c r="L47" s="488" t="s">
        <v>2349</v>
      </c>
      <c r="M47" s="508"/>
      <c r="N47" s="489"/>
      <c r="O47" s="489"/>
    </row>
    <row r="48" spans="1:15" s="466" customFormat="1" ht="42">
      <c r="A48" s="487"/>
      <c r="B48" s="488"/>
      <c r="C48" s="488" t="s">
        <v>2348</v>
      </c>
      <c r="D48" s="489"/>
      <c r="E48" s="492">
        <v>9805.07</v>
      </c>
      <c r="F48" s="489"/>
      <c r="G48" s="489"/>
      <c r="H48" s="489"/>
      <c r="I48" s="489"/>
      <c r="J48" s="489"/>
      <c r="K48" s="490" t="s">
        <v>19</v>
      </c>
      <c r="L48" s="488" t="s">
        <v>2349</v>
      </c>
      <c r="M48" s="508"/>
      <c r="N48" s="489"/>
      <c r="O48" s="489"/>
    </row>
    <row r="49" spans="1:15" ht="84">
      <c r="A49" s="483">
        <v>11</v>
      </c>
      <c r="B49" s="478" t="s">
        <v>2415</v>
      </c>
      <c r="C49" s="484" t="s">
        <v>2369</v>
      </c>
      <c r="D49" s="476"/>
      <c r="E49" s="485">
        <f>8288.52</f>
        <v>8288.52</v>
      </c>
      <c r="F49" s="476"/>
      <c r="G49" s="476"/>
      <c r="H49" s="476"/>
      <c r="I49" s="476"/>
      <c r="J49" s="476"/>
      <c r="K49" s="474" t="s">
        <v>19</v>
      </c>
      <c r="L49" s="478" t="s">
        <v>1244</v>
      </c>
      <c r="M49" s="476"/>
      <c r="N49" s="476"/>
      <c r="O49" s="476"/>
    </row>
    <row r="50" spans="1:15" ht="105">
      <c r="A50" s="468">
        <v>12</v>
      </c>
      <c r="B50" s="478" t="s">
        <v>2400</v>
      </c>
      <c r="C50" s="482" t="s">
        <v>2359</v>
      </c>
      <c r="D50" s="476"/>
      <c r="E50" s="480">
        <f>62790</f>
        <v>62790</v>
      </c>
      <c r="F50" s="476"/>
      <c r="G50" s="476"/>
      <c r="H50" s="476"/>
      <c r="I50" s="476"/>
      <c r="J50" s="476"/>
      <c r="K50" s="474" t="s">
        <v>19</v>
      </c>
      <c r="L50" s="478" t="s">
        <v>1244</v>
      </c>
      <c r="M50" s="476"/>
      <c r="N50" s="476"/>
      <c r="O50" s="476"/>
    </row>
    <row r="51" spans="1:15" ht="46.5" customHeight="1">
      <c r="A51" s="483"/>
      <c r="B51" s="478"/>
      <c r="C51" s="479" t="s">
        <v>2359</v>
      </c>
      <c r="D51" s="493"/>
      <c r="E51" s="494">
        <f>62790</f>
        <v>62790</v>
      </c>
      <c r="F51" s="493"/>
      <c r="G51" s="493"/>
      <c r="H51" s="493"/>
      <c r="I51" s="493"/>
      <c r="J51" s="493"/>
      <c r="K51" s="474" t="s">
        <v>19</v>
      </c>
      <c r="L51" s="478" t="s">
        <v>1244</v>
      </c>
      <c r="M51" s="493"/>
      <c r="N51" s="493"/>
      <c r="O51" s="493"/>
    </row>
    <row r="52" spans="1:15" ht="105">
      <c r="A52" s="474">
        <v>13</v>
      </c>
      <c r="B52" s="495" t="s">
        <v>2463</v>
      </c>
      <c r="C52" s="482" t="s">
        <v>2360</v>
      </c>
      <c r="D52" s="476"/>
      <c r="E52" s="480">
        <f>84390</f>
        <v>84390</v>
      </c>
      <c r="F52" s="480"/>
      <c r="G52" s="476"/>
      <c r="H52" s="476"/>
      <c r="I52" s="476"/>
      <c r="J52" s="476"/>
      <c r="K52" s="474" t="s">
        <v>19</v>
      </c>
      <c r="L52" s="478" t="s">
        <v>1244</v>
      </c>
      <c r="M52" s="476"/>
      <c r="N52" s="476"/>
      <c r="O52" s="476"/>
    </row>
    <row r="53" spans="1:15" ht="42">
      <c r="A53" s="468"/>
      <c r="B53" s="478"/>
      <c r="C53" s="482" t="s">
        <v>2356</v>
      </c>
      <c r="D53" s="476"/>
      <c r="E53" s="480">
        <f>15600</f>
        <v>15600</v>
      </c>
      <c r="F53" s="480"/>
      <c r="G53" s="476"/>
      <c r="H53" s="476"/>
      <c r="I53" s="476"/>
      <c r="J53" s="476"/>
      <c r="K53" s="474" t="s">
        <v>19</v>
      </c>
      <c r="L53" s="478" t="s">
        <v>1244</v>
      </c>
      <c r="M53" s="476"/>
      <c r="N53" s="476"/>
      <c r="O53" s="476"/>
    </row>
    <row r="54" spans="1:15" ht="60.75" customHeight="1">
      <c r="A54" s="468"/>
      <c r="B54" s="478"/>
      <c r="C54" s="484" t="s">
        <v>2424</v>
      </c>
      <c r="D54" s="476"/>
      <c r="E54" s="485">
        <v>11100</v>
      </c>
      <c r="F54" s="485"/>
      <c r="G54" s="476"/>
      <c r="H54" s="476"/>
      <c r="I54" s="476"/>
      <c r="J54" s="476"/>
      <c r="K54" s="474" t="s">
        <v>19</v>
      </c>
      <c r="L54" s="478" t="s">
        <v>1244</v>
      </c>
      <c r="M54" s="476"/>
      <c r="N54" s="476"/>
      <c r="O54" s="476"/>
    </row>
    <row r="55" spans="1:15" ht="59.25" customHeight="1">
      <c r="A55" s="468"/>
      <c r="B55" s="481"/>
      <c r="C55" s="482" t="s">
        <v>2354</v>
      </c>
      <c r="D55" s="476"/>
      <c r="E55" s="480">
        <f>12535</f>
        <v>12535</v>
      </c>
      <c r="F55" s="480"/>
      <c r="G55" s="476"/>
      <c r="H55" s="476"/>
      <c r="I55" s="476"/>
      <c r="J55" s="476"/>
      <c r="K55" s="474" t="s">
        <v>19</v>
      </c>
      <c r="L55" s="478" t="s">
        <v>1244</v>
      </c>
      <c r="M55" s="476"/>
      <c r="N55" s="476"/>
      <c r="O55" s="476"/>
    </row>
    <row r="56" spans="1:15" ht="65.25" customHeight="1">
      <c r="A56" s="496"/>
      <c r="B56" s="497"/>
      <c r="C56" s="484" t="s">
        <v>2409</v>
      </c>
      <c r="D56" s="476"/>
      <c r="E56" s="485">
        <f>27970</f>
        <v>27970</v>
      </c>
      <c r="F56" s="485"/>
      <c r="G56" s="498"/>
      <c r="H56" s="498"/>
      <c r="I56" s="498"/>
      <c r="J56" s="498"/>
      <c r="K56" s="499"/>
      <c r="L56" s="478" t="s">
        <v>1244</v>
      </c>
      <c r="M56" s="498"/>
      <c r="N56" s="498"/>
      <c r="O56" s="498"/>
    </row>
    <row r="57" spans="1:15" ht="105">
      <c r="A57" s="483">
        <v>14</v>
      </c>
      <c r="B57" s="478" t="s">
        <v>2404</v>
      </c>
      <c r="C57" s="484" t="s">
        <v>2356</v>
      </c>
      <c r="D57" s="476"/>
      <c r="E57" s="485">
        <f>15600</f>
        <v>15600</v>
      </c>
      <c r="F57" s="486"/>
      <c r="G57" s="476"/>
      <c r="H57" s="476"/>
      <c r="I57" s="476"/>
      <c r="J57" s="476"/>
      <c r="K57" s="474" t="s">
        <v>19</v>
      </c>
      <c r="L57" s="478" t="s">
        <v>1244</v>
      </c>
      <c r="M57" s="476"/>
      <c r="N57" s="476"/>
      <c r="O57" s="476"/>
    </row>
    <row r="58" spans="1:15" ht="42">
      <c r="A58" s="483"/>
      <c r="B58" s="478"/>
      <c r="C58" s="484" t="s">
        <v>2363</v>
      </c>
      <c r="D58" s="476"/>
      <c r="E58" s="485">
        <f>11100</f>
        <v>11100</v>
      </c>
      <c r="F58" s="476"/>
      <c r="G58" s="476"/>
      <c r="H58" s="476"/>
      <c r="I58" s="476"/>
      <c r="J58" s="476"/>
      <c r="K58" s="474" t="s">
        <v>19</v>
      </c>
      <c r="L58" s="478" t="s">
        <v>1244</v>
      </c>
      <c r="M58" s="476"/>
      <c r="N58" s="476"/>
      <c r="O58" s="476"/>
    </row>
    <row r="59" spans="1:15" ht="42">
      <c r="A59" s="483"/>
      <c r="B59" s="478"/>
      <c r="C59" s="484" t="s">
        <v>2361</v>
      </c>
      <c r="D59" s="476"/>
      <c r="E59" s="485">
        <f>12380</f>
        <v>12380</v>
      </c>
      <c r="F59" s="476"/>
      <c r="G59" s="476"/>
      <c r="H59" s="476"/>
      <c r="I59" s="476"/>
      <c r="J59" s="476"/>
      <c r="K59" s="474" t="s">
        <v>19</v>
      </c>
      <c r="L59" s="478" t="s">
        <v>1244</v>
      </c>
      <c r="M59" s="476"/>
      <c r="N59" s="476"/>
      <c r="O59" s="476"/>
    </row>
    <row r="60" spans="1:15" ht="42">
      <c r="A60" s="468"/>
      <c r="B60" s="478"/>
      <c r="C60" s="484" t="s">
        <v>2368</v>
      </c>
      <c r="D60" s="476"/>
      <c r="E60" s="485">
        <f>10920</f>
        <v>10920</v>
      </c>
      <c r="F60" s="476"/>
      <c r="G60" s="476"/>
      <c r="H60" s="476"/>
      <c r="I60" s="476"/>
      <c r="J60" s="476"/>
      <c r="K60" s="474" t="s">
        <v>19</v>
      </c>
      <c r="L60" s="478" t="s">
        <v>1244</v>
      </c>
      <c r="M60" s="476"/>
      <c r="N60" s="476"/>
      <c r="O60" s="476"/>
    </row>
    <row r="61" spans="1:15" ht="105">
      <c r="A61" s="468">
        <v>15</v>
      </c>
      <c r="B61" s="478" t="s">
        <v>2422</v>
      </c>
      <c r="C61" s="484" t="s">
        <v>2388</v>
      </c>
      <c r="D61" s="476"/>
      <c r="E61" s="485">
        <f>47838.56</f>
        <v>47838.559999999998</v>
      </c>
      <c r="F61" s="485"/>
      <c r="G61" s="476"/>
      <c r="H61" s="476"/>
      <c r="I61" s="476"/>
      <c r="J61" s="476"/>
      <c r="K61" s="474" t="s">
        <v>19</v>
      </c>
      <c r="L61" s="478" t="s">
        <v>1244</v>
      </c>
      <c r="M61" s="476"/>
      <c r="N61" s="476"/>
      <c r="O61" s="476"/>
    </row>
    <row r="62" spans="1:15" ht="42">
      <c r="A62" s="483"/>
      <c r="B62" s="478"/>
      <c r="C62" s="484" t="s">
        <v>2374</v>
      </c>
      <c r="D62" s="476"/>
      <c r="E62" s="485">
        <f>30419.43</f>
        <v>30419.43</v>
      </c>
      <c r="F62" s="485"/>
      <c r="G62" s="476"/>
      <c r="H62" s="476"/>
      <c r="I62" s="476"/>
      <c r="J62" s="476"/>
      <c r="K62" s="474" t="s">
        <v>19</v>
      </c>
      <c r="L62" s="478" t="s">
        <v>1244</v>
      </c>
      <c r="M62" s="476"/>
      <c r="N62" s="476"/>
      <c r="O62" s="476"/>
    </row>
    <row r="63" spans="1:15" ht="42">
      <c r="A63" s="468"/>
      <c r="B63" s="478"/>
      <c r="C63" s="484" t="s">
        <v>2382</v>
      </c>
      <c r="D63" s="476"/>
      <c r="E63" s="485">
        <f>26507.65</f>
        <v>26507.65</v>
      </c>
      <c r="F63" s="485"/>
      <c r="G63" s="485"/>
      <c r="H63" s="476"/>
      <c r="I63" s="476"/>
      <c r="J63" s="476"/>
      <c r="K63" s="474" t="s">
        <v>19</v>
      </c>
      <c r="L63" s="478" t="s">
        <v>1244</v>
      </c>
      <c r="M63" s="476"/>
      <c r="N63" s="476"/>
      <c r="O63" s="476"/>
    </row>
    <row r="64" spans="1:15" ht="42">
      <c r="A64" s="468"/>
      <c r="B64" s="478"/>
      <c r="C64" s="484" t="s">
        <v>2384</v>
      </c>
      <c r="D64" s="476"/>
      <c r="E64" s="485">
        <f>30469.42</f>
        <v>30469.42</v>
      </c>
      <c r="F64" s="485"/>
      <c r="G64" s="476"/>
      <c r="H64" s="476"/>
      <c r="I64" s="476"/>
      <c r="J64" s="476"/>
      <c r="K64" s="474" t="s">
        <v>19</v>
      </c>
      <c r="L64" s="478" t="s">
        <v>1244</v>
      </c>
      <c r="M64" s="476"/>
      <c r="N64" s="476"/>
      <c r="O64" s="476"/>
    </row>
    <row r="65" spans="1:15" ht="105">
      <c r="A65" s="483">
        <v>16</v>
      </c>
      <c r="B65" s="478" t="s">
        <v>2418</v>
      </c>
      <c r="C65" s="484" t="s">
        <v>2376</v>
      </c>
      <c r="D65" s="476"/>
      <c r="E65" s="485">
        <f>72627.42</f>
        <v>72627.42</v>
      </c>
      <c r="F65" s="485"/>
      <c r="G65" s="485"/>
      <c r="H65" s="476"/>
      <c r="I65" s="476"/>
      <c r="J65" s="476"/>
      <c r="K65" s="474" t="s">
        <v>19</v>
      </c>
      <c r="L65" s="478" t="s">
        <v>1244</v>
      </c>
      <c r="M65" s="476"/>
      <c r="N65" s="476"/>
      <c r="O65" s="476"/>
    </row>
    <row r="66" spans="1:15" ht="42">
      <c r="A66" s="483"/>
      <c r="B66" s="478"/>
      <c r="C66" s="484" t="s">
        <v>2372</v>
      </c>
      <c r="D66" s="476"/>
      <c r="E66" s="485">
        <f>13500.5</f>
        <v>13500.5</v>
      </c>
      <c r="F66" s="485"/>
      <c r="G66" s="485"/>
      <c r="H66" s="476"/>
      <c r="I66" s="476"/>
      <c r="J66" s="476"/>
      <c r="K66" s="474" t="s">
        <v>19</v>
      </c>
      <c r="L66" s="478" t="s">
        <v>1244</v>
      </c>
      <c r="M66" s="476"/>
      <c r="N66" s="476"/>
      <c r="O66" s="476"/>
    </row>
    <row r="67" spans="1:15" ht="42">
      <c r="A67" s="468"/>
      <c r="B67" s="478"/>
      <c r="C67" s="484" t="s">
        <v>2374</v>
      </c>
      <c r="D67" s="476"/>
      <c r="E67" s="485">
        <v>25772.74</v>
      </c>
      <c r="F67" s="485"/>
      <c r="G67" s="486"/>
      <c r="H67" s="476"/>
      <c r="I67" s="476"/>
      <c r="J67" s="476"/>
      <c r="K67" s="474" t="s">
        <v>19</v>
      </c>
      <c r="L67" s="478" t="s">
        <v>1244</v>
      </c>
      <c r="M67" s="476"/>
      <c r="N67" s="476"/>
      <c r="O67" s="476"/>
    </row>
    <row r="68" spans="1:15" ht="84">
      <c r="A68" s="468">
        <v>17</v>
      </c>
      <c r="B68" s="478" t="s">
        <v>2351</v>
      </c>
      <c r="C68" s="484" t="s">
        <v>3175</v>
      </c>
      <c r="D68" s="476"/>
      <c r="E68" s="485">
        <f>21840</f>
        <v>21840</v>
      </c>
      <c r="F68" s="485"/>
      <c r="G68" s="476"/>
      <c r="H68" s="476"/>
      <c r="I68" s="476"/>
      <c r="J68" s="476"/>
      <c r="K68" s="474" t="s">
        <v>19</v>
      </c>
      <c r="L68" s="478" t="s">
        <v>1244</v>
      </c>
      <c r="M68" s="476"/>
      <c r="N68" s="476"/>
      <c r="O68" s="476"/>
    </row>
    <row r="69" spans="1:15" ht="42">
      <c r="A69" s="483"/>
      <c r="B69" s="478"/>
      <c r="C69" s="484" t="s">
        <v>2362</v>
      </c>
      <c r="D69" s="476"/>
      <c r="E69" s="485">
        <v>5640</v>
      </c>
      <c r="F69" s="485"/>
      <c r="G69" s="476"/>
      <c r="H69" s="476"/>
      <c r="I69" s="476"/>
      <c r="J69" s="476"/>
      <c r="K69" s="474" t="s">
        <v>19</v>
      </c>
      <c r="L69" s="478" t="s">
        <v>1244</v>
      </c>
      <c r="M69" s="476"/>
      <c r="N69" s="476"/>
      <c r="O69" s="476"/>
    </row>
    <row r="70" spans="1:15" ht="42">
      <c r="A70" s="474"/>
      <c r="B70" s="478"/>
      <c r="C70" s="484" t="s">
        <v>2360</v>
      </c>
      <c r="D70" s="476"/>
      <c r="E70" s="485">
        <f>77810</f>
        <v>77810</v>
      </c>
      <c r="F70" s="485"/>
      <c r="G70" s="476"/>
      <c r="H70" s="476"/>
      <c r="I70" s="476"/>
      <c r="J70" s="476"/>
      <c r="K70" s="474" t="s">
        <v>19</v>
      </c>
      <c r="L70" s="478" t="s">
        <v>1244</v>
      </c>
      <c r="M70" s="476"/>
      <c r="N70" s="476"/>
      <c r="O70" s="476"/>
    </row>
    <row r="71" spans="1:15" ht="42">
      <c r="A71" s="468"/>
      <c r="B71" s="478"/>
      <c r="C71" s="484" t="s">
        <v>2363</v>
      </c>
      <c r="D71" s="476"/>
      <c r="E71" s="485">
        <f>11100</f>
        <v>11100</v>
      </c>
      <c r="F71" s="485"/>
      <c r="G71" s="476"/>
      <c r="H71" s="476"/>
      <c r="I71" s="476"/>
      <c r="J71" s="476"/>
      <c r="K71" s="474" t="s">
        <v>19</v>
      </c>
      <c r="L71" s="478" t="s">
        <v>1244</v>
      </c>
      <c r="M71" s="476"/>
      <c r="N71" s="476"/>
      <c r="O71" s="476"/>
    </row>
    <row r="72" spans="1:15" ht="42">
      <c r="A72" s="483"/>
      <c r="B72" s="481"/>
      <c r="C72" s="500" t="s">
        <v>2352</v>
      </c>
      <c r="D72" s="476"/>
      <c r="E72" s="480">
        <f>8870</f>
        <v>8870</v>
      </c>
      <c r="F72" s="480"/>
      <c r="G72" s="476"/>
      <c r="H72" s="476"/>
      <c r="I72" s="476"/>
      <c r="J72" s="476"/>
      <c r="K72" s="474" t="s">
        <v>19</v>
      </c>
      <c r="L72" s="478" t="s">
        <v>1244</v>
      </c>
      <c r="M72" s="476"/>
      <c r="N72" s="476"/>
      <c r="O72" s="476"/>
    </row>
    <row r="73" spans="1:15" ht="105">
      <c r="A73" s="496">
        <v>18</v>
      </c>
      <c r="B73" s="478" t="s">
        <v>2412</v>
      </c>
      <c r="C73" s="484" t="s">
        <v>2364</v>
      </c>
      <c r="D73" s="476"/>
      <c r="E73" s="485">
        <f>32210</f>
        <v>32210</v>
      </c>
      <c r="F73" s="486"/>
      <c r="G73" s="476"/>
      <c r="H73" s="476"/>
      <c r="I73" s="476"/>
      <c r="J73" s="476"/>
      <c r="K73" s="474" t="s">
        <v>19</v>
      </c>
      <c r="L73" s="478" t="s">
        <v>1244</v>
      </c>
      <c r="M73" s="476"/>
      <c r="N73" s="476"/>
      <c r="O73" s="476"/>
    </row>
    <row r="74" spans="1:15" ht="42">
      <c r="A74" s="483"/>
      <c r="B74" s="478"/>
      <c r="C74" s="484" t="s">
        <v>2353</v>
      </c>
      <c r="D74" s="476"/>
      <c r="E74" s="485">
        <f>27300</f>
        <v>27300</v>
      </c>
      <c r="F74" s="476"/>
      <c r="G74" s="476"/>
      <c r="H74" s="476"/>
      <c r="I74" s="476"/>
      <c r="J74" s="476"/>
      <c r="K74" s="474" t="s">
        <v>19</v>
      </c>
      <c r="L74" s="478" t="s">
        <v>1244</v>
      </c>
      <c r="M74" s="476"/>
      <c r="N74" s="476"/>
      <c r="O74" s="476"/>
    </row>
    <row r="75" spans="1:15" ht="105">
      <c r="A75" s="468">
        <v>19</v>
      </c>
      <c r="B75" s="478" t="s">
        <v>2410</v>
      </c>
      <c r="C75" s="484" t="s">
        <v>2363</v>
      </c>
      <c r="D75" s="476"/>
      <c r="E75" s="485">
        <f>11100</f>
        <v>11100</v>
      </c>
      <c r="F75" s="485"/>
      <c r="G75" s="476"/>
      <c r="H75" s="476"/>
      <c r="I75" s="476"/>
      <c r="J75" s="476"/>
      <c r="K75" s="474" t="s">
        <v>19</v>
      </c>
      <c r="L75" s="478" t="s">
        <v>1244</v>
      </c>
      <c r="M75" s="476"/>
      <c r="N75" s="476"/>
      <c r="O75" s="476"/>
    </row>
    <row r="76" spans="1:15" ht="42">
      <c r="A76" s="468"/>
      <c r="B76" s="478"/>
      <c r="C76" s="484" t="s">
        <v>2367</v>
      </c>
      <c r="D76" s="476"/>
      <c r="E76" s="485">
        <f>23360</f>
        <v>23360</v>
      </c>
      <c r="F76" s="485"/>
      <c r="G76" s="476"/>
      <c r="H76" s="476"/>
      <c r="I76" s="476"/>
      <c r="J76" s="476"/>
      <c r="K76" s="474" t="s">
        <v>19</v>
      </c>
      <c r="L76" s="478" t="s">
        <v>1244</v>
      </c>
      <c r="M76" s="476"/>
      <c r="N76" s="476"/>
      <c r="O76" s="476"/>
    </row>
    <row r="77" spans="1:15" ht="60" customHeight="1">
      <c r="A77" s="483"/>
      <c r="B77" s="481"/>
      <c r="C77" s="482" t="s">
        <v>2358</v>
      </c>
      <c r="D77" s="476"/>
      <c r="E77" s="480">
        <f>17650</f>
        <v>17650</v>
      </c>
      <c r="F77" s="480"/>
      <c r="G77" s="476"/>
      <c r="H77" s="476"/>
      <c r="I77" s="476"/>
      <c r="J77" s="476"/>
      <c r="K77" s="474" t="s">
        <v>19</v>
      </c>
      <c r="L77" s="478" t="s">
        <v>1244</v>
      </c>
      <c r="M77" s="476"/>
      <c r="N77" s="476"/>
      <c r="O77" s="476"/>
    </row>
    <row r="78" spans="1:15" ht="42">
      <c r="A78" s="483"/>
      <c r="B78" s="478"/>
      <c r="C78" s="484" t="s">
        <v>2362</v>
      </c>
      <c r="D78" s="476"/>
      <c r="E78" s="485">
        <v>5640</v>
      </c>
      <c r="F78" s="485"/>
      <c r="G78" s="476"/>
      <c r="H78" s="476"/>
      <c r="I78" s="476"/>
      <c r="J78" s="476"/>
      <c r="K78" s="474" t="s">
        <v>19</v>
      </c>
      <c r="L78" s="478" t="s">
        <v>1244</v>
      </c>
      <c r="M78" s="476"/>
      <c r="N78" s="476"/>
      <c r="O78" s="476"/>
    </row>
    <row r="79" spans="1:15" ht="42">
      <c r="A79" s="496"/>
      <c r="B79" s="501"/>
      <c r="C79" s="484" t="s">
        <v>2353</v>
      </c>
      <c r="D79" s="476"/>
      <c r="E79" s="485">
        <f>27300</f>
        <v>27300</v>
      </c>
      <c r="F79" s="485"/>
      <c r="G79" s="498"/>
      <c r="H79" s="498"/>
      <c r="I79" s="498"/>
      <c r="J79" s="498"/>
      <c r="K79" s="499"/>
      <c r="L79" s="478" t="s">
        <v>1244</v>
      </c>
      <c r="M79" s="498"/>
      <c r="N79" s="498"/>
      <c r="O79" s="498"/>
    </row>
    <row r="80" spans="1:15" ht="42">
      <c r="A80" s="496"/>
      <c r="B80" s="501"/>
      <c r="C80" s="484" t="s">
        <v>2366</v>
      </c>
      <c r="D80" s="476"/>
      <c r="E80" s="485">
        <f>37590</f>
        <v>37590</v>
      </c>
      <c r="F80" s="485"/>
      <c r="G80" s="498"/>
      <c r="H80" s="498"/>
      <c r="I80" s="498"/>
      <c r="J80" s="498"/>
      <c r="K80" s="499"/>
      <c r="L80" s="478" t="s">
        <v>1244</v>
      </c>
      <c r="M80" s="498"/>
      <c r="N80" s="498"/>
      <c r="O80" s="498"/>
    </row>
    <row r="81" spans="1:15" ht="105">
      <c r="A81" s="468">
        <v>20</v>
      </c>
      <c r="B81" s="478" t="s">
        <v>2419</v>
      </c>
      <c r="C81" s="484" t="s">
        <v>2373</v>
      </c>
      <c r="D81" s="476"/>
      <c r="E81" s="485">
        <f>27361.02</f>
        <v>27361.02</v>
      </c>
      <c r="F81" s="485"/>
      <c r="G81" s="476"/>
      <c r="H81" s="476"/>
      <c r="I81" s="476"/>
      <c r="J81" s="476"/>
      <c r="K81" s="474" t="s">
        <v>19</v>
      </c>
      <c r="L81" s="478" t="s">
        <v>1244</v>
      </c>
      <c r="M81" s="476"/>
      <c r="N81" s="476"/>
      <c r="O81" s="476"/>
    </row>
    <row r="82" spans="1:15" ht="42">
      <c r="A82" s="468"/>
      <c r="B82" s="478"/>
      <c r="C82" s="484" t="s">
        <v>2374</v>
      </c>
      <c r="D82" s="476"/>
      <c r="E82" s="485">
        <v>25772.74</v>
      </c>
      <c r="F82" s="485"/>
      <c r="G82" s="476"/>
      <c r="H82" s="476"/>
      <c r="I82" s="476"/>
      <c r="J82" s="476"/>
      <c r="K82" s="474" t="s">
        <v>19</v>
      </c>
      <c r="L82" s="478" t="s">
        <v>1244</v>
      </c>
      <c r="M82" s="476"/>
      <c r="N82" s="476"/>
      <c r="O82" s="476"/>
    </row>
    <row r="83" spans="1:15" ht="58.5">
      <c r="A83" s="483"/>
      <c r="B83" s="478"/>
      <c r="C83" s="484" t="s">
        <v>2375</v>
      </c>
      <c r="D83" s="476"/>
      <c r="E83" s="485">
        <f>22458.49</f>
        <v>22458.49</v>
      </c>
      <c r="F83" s="485"/>
      <c r="G83" s="476"/>
      <c r="H83" s="476"/>
      <c r="I83" s="476"/>
      <c r="J83" s="476"/>
      <c r="K83" s="474" t="s">
        <v>19</v>
      </c>
      <c r="L83" s="478" t="s">
        <v>1244</v>
      </c>
      <c r="M83" s="476"/>
      <c r="N83" s="476"/>
      <c r="O83" s="476"/>
    </row>
    <row r="84" spans="1:15" ht="84">
      <c r="A84" s="468">
        <v>21</v>
      </c>
      <c r="B84" s="478" t="s">
        <v>2420</v>
      </c>
      <c r="C84" s="484" t="s">
        <v>2377</v>
      </c>
      <c r="D84" s="476"/>
      <c r="E84" s="485">
        <f>38644.8</f>
        <v>38644.800000000003</v>
      </c>
      <c r="F84" s="486"/>
      <c r="G84" s="476"/>
      <c r="H84" s="476"/>
      <c r="I84" s="476"/>
      <c r="J84" s="476"/>
      <c r="K84" s="474" t="s">
        <v>19</v>
      </c>
      <c r="L84" s="478" t="s">
        <v>1244</v>
      </c>
      <c r="M84" s="476"/>
      <c r="N84" s="476"/>
      <c r="O84" s="476"/>
    </row>
    <row r="85" spans="1:15" ht="58.5">
      <c r="A85" s="468"/>
      <c r="B85" s="478"/>
      <c r="C85" s="484" t="s">
        <v>2378</v>
      </c>
      <c r="D85" s="476"/>
      <c r="E85" s="485">
        <f>36522.16</f>
        <v>36522.160000000003</v>
      </c>
      <c r="F85" s="476"/>
      <c r="G85" s="476"/>
      <c r="H85" s="476"/>
      <c r="I85" s="476"/>
      <c r="J85" s="476"/>
      <c r="K85" s="474" t="s">
        <v>19</v>
      </c>
      <c r="L85" s="478" t="s">
        <v>1244</v>
      </c>
      <c r="M85" s="476"/>
      <c r="N85" s="476"/>
      <c r="O85" s="476"/>
    </row>
    <row r="86" spans="1:15" ht="42">
      <c r="A86" s="483"/>
      <c r="B86" s="478"/>
      <c r="C86" s="484" t="s">
        <v>2379</v>
      </c>
      <c r="D86" s="476"/>
      <c r="E86" s="485">
        <f>7680.8</f>
        <v>7680.8</v>
      </c>
      <c r="F86" s="476"/>
      <c r="G86" s="476"/>
      <c r="H86" s="476"/>
      <c r="I86" s="476"/>
      <c r="J86" s="476"/>
      <c r="K86" s="474" t="s">
        <v>19</v>
      </c>
      <c r="L86" s="478" t="s">
        <v>1244</v>
      </c>
      <c r="M86" s="476"/>
      <c r="N86" s="476"/>
      <c r="O86" s="476"/>
    </row>
    <row r="87" spans="1:15" ht="42">
      <c r="A87" s="468"/>
      <c r="B87" s="478"/>
      <c r="C87" s="484" t="s">
        <v>2380</v>
      </c>
      <c r="D87" s="476"/>
      <c r="E87" s="485">
        <f>17112.24</f>
        <v>17112.240000000002</v>
      </c>
      <c r="F87" s="476"/>
      <c r="G87" s="476"/>
      <c r="H87" s="476"/>
      <c r="I87" s="476"/>
      <c r="J87" s="476"/>
      <c r="K87" s="474" t="s">
        <v>19</v>
      </c>
      <c r="L87" s="478" t="s">
        <v>1244</v>
      </c>
      <c r="M87" s="476"/>
      <c r="N87" s="476"/>
      <c r="O87" s="476"/>
    </row>
    <row r="88" spans="1:15" ht="105">
      <c r="A88" s="483">
        <v>22</v>
      </c>
      <c r="B88" s="478" t="s">
        <v>2421</v>
      </c>
      <c r="C88" s="484" t="s">
        <v>2381</v>
      </c>
      <c r="D88" s="476"/>
      <c r="E88" s="485">
        <f>15934.58</f>
        <v>15934.58</v>
      </c>
      <c r="F88" s="485"/>
      <c r="G88" s="476"/>
      <c r="H88" s="476"/>
      <c r="I88" s="476"/>
      <c r="J88" s="476"/>
      <c r="K88" s="474" t="s">
        <v>19</v>
      </c>
      <c r="L88" s="478" t="s">
        <v>1244</v>
      </c>
      <c r="M88" s="476"/>
      <c r="N88" s="476"/>
      <c r="O88" s="476"/>
    </row>
    <row r="89" spans="1:15" ht="42">
      <c r="A89" s="468"/>
      <c r="B89" s="478"/>
      <c r="C89" s="484" t="s">
        <v>2383</v>
      </c>
      <c r="D89" s="476"/>
      <c r="E89" s="485">
        <f>4411.69</f>
        <v>4411.6899999999996</v>
      </c>
      <c r="F89" s="485"/>
      <c r="G89" s="476"/>
      <c r="H89" s="476"/>
      <c r="I89" s="476"/>
      <c r="J89" s="476"/>
      <c r="K89" s="474" t="s">
        <v>19</v>
      </c>
      <c r="L89" s="478" t="s">
        <v>1244</v>
      </c>
      <c r="M89" s="476"/>
      <c r="N89" s="476"/>
      <c r="O89" s="476"/>
    </row>
    <row r="90" spans="1:15" ht="58.5">
      <c r="A90" s="483"/>
      <c r="B90" s="478"/>
      <c r="C90" s="484" t="s">
        <v>2385</v>
      </c>
      <c r="D90" s="476"/>
      <c r="E90" s="485">
        <f>32294.09</f>
        <v>32294.09</v>
      </c>
      <c r="F90" s="485"/>
      <c r="G90" s="476"/>
      <c r="H90" s="476"/>
      <c r="I90" s="476"/>
      <c r="J90" s="476"/>
      <c r="K90" s="474" t="s">
        <v>19</v>
      </c>
      <c r="L90" s="478" t="s">
        <v>1244</v>
      </c>
      <c r="M90" s="476"/>
      <c r="N90" s="476"/>
      <c r="O90" s="476"/>
    </row>
    <row r="91" spans="1:15" ht="58.5">
      <c r="A91" s="483"/>
      <c r="C91" s="484" t="s">
        <v>2386</v>
      </c>
      <c r="D91" s="476"/>
      <c r="E91" s="485">
        <f>118728.27</f>
        <v>118728.27</v>
      </c>
      <c r="F91" s="485"/>
      <c r="G91" s="476"/>
      <c r="H91" s="476"/>
      <c r="I91" s="476"/>
      <c r="J91" s="476"/>
      <c r="K91" s="474" t="s">
        <v>19</v>
      </c>
      <c r="L91" s="478" t="s">
        <v>1244</v>
      </c>
      <c r="M91" s="476"/>
      <c r="N91" s="476"/>
      <c r="O91" s="476"/>
    </row>
    <row r="92" spans="1:15" ht="42">
      <c r="A92" s="468"/>
      <c r="B92" s="502"/>
      <c r="C92" s="503" t="s">
        <v>2389</v>
      </c>
      <c r="D92" s="504"/>
      <c r="E92" s="505">
        <f>70749.55</f>
        <v>70749.55</v>
      </c>
      <c r="F92" s="505"/>
      <c r="G92" s="504"/>
      <c r="H92" s="504"/>
      <c r="I92" s="504"/>
      <c r="J92" s="504"/>
      <c r="K92" s="496" t="s">
        <v>19</v>
      </c>
      <c r="L92" s="478" t="s">
        <v>1244</v>
      </c>
      <c r="M92" s="504"/>
      <c r="N92" s="504"/>
      <c r="O92" s="504"/>
    </row>
    <row r="93" spans="1:15" ht="84">
      <c r="A93" s="496">
        <v>23</v>
      </c>
      <c r="B93" s="478" t="s">
        <v>2423</v>
      </c>
      <c r="C93" s="484" t="s">
        <v>2387</v>
      </c>
      <c r="D93" s="476"/>
      <c r="E93" s="485">
        <f>118728.27</f>
        <v>118728.27</v>
      </c>
      <c r="F93" s="485"/>
      <c r="G93" s="476"/>
      <c r="H93" s="476"/>
      <c r="I93" s="476"/>
      <c r="J93" s="476"/>
      <c r="K93" s="474" t="s">
        <v>19</v>
      </c>
      <c r="L93" s="478" t="s">
        <v>1244</v>
      </c>
      <c r="M93" s="476"/>
      <c r="N93" s="476"/>
      <c r="O93" s="476"/>
    </row>
    <row r="94" spans="1:15" ht="58.5">
      <c r="A94" s="483"/>
      <c r="B94" s="501"/>
      <c r="C94" s="506" t="s">
        <v>2371</v>
      </c>
      <c r="D94" s="498"/>
      <c r="E94" s="507">
        <v>27318.28</v>
      </c>
      <c r="F94" s="507"/>
      <c r="G94" s="498"/>
      <c r="H94" s="498"/>
      <c r="I94" s="498"/>
      <c r="J94" s="498"/>
      <c r="K94" s="474" t="s">
        <v>19</v>
      </c>
      <c r="L94" s="478" t="s">
        <v>1244</v>
      </c>
      <c r="M94" s="498"/>
      <c r="N94" s="498"/>
      <c r="O94" s="498"/>
    </row>
    <row r="95" spans="1:15" ht="105">
      <c r="A95" s="499">
        <v>24</v>
      </c>
      <c r="B95" s="478" t="s">
        <v>2436</v>
      </c>
      <c r="C95" s="484" t="s">
        <v>2437</v>
      </c>
      <c r="D95" s="476"/>
      <c r="E95" s="485">
        <v>22000</v>
      </c>
      <c r="F95" s="485"/>
      <c r="G95" s="476"/>
      <c r="H95" s="476"/>
      <c r="I95" s="476"/>
      <c r="J95" s="476"/>
      <c r="K95" s="474" t="s">
        <v>19</v>
      </c>
      <c r="L95" s="478" t="s">
        <v>1244</v>
      </c>
      <c r="M95" s="476"/>
      <c r="N95" s="476"/>
      <c r="O95" s="476"/>
    </row>
    <row r="96" spans="1:15" ht="42">
      <c r="A96" s="468"/>
      <c r="B96" s="501"/>
      <c r="C96" s="484" t="s">
        <v>2390</v>
      </c>
      <c r="D96" s="498"/>
      <c r="E96" s="507">
        <v>8500</v>
      </c>
      <c r="F96" s="507"/>
      <c r="G96" s="498"/>
      <c r="H96" s="498"/>
      <c r="I96" s="498"/>
      <c r="J96" s="498"/>
      <c r="K96" s="499"/>
      <c r="L96" s="478" t="s">
        <v>1244</v>
      </c>
      <c r="M96" s="498"/>
      <c r="N96" s="498"/>
      <c r="O96" s="498"/>
    </row>
    <row r="97" spans="1:15" ht="42">
      <c r="A97" s="499"/>
      <c r="B97" s="478"/>
      <c r="C97" s="484" t="s">
        <v>2372</v>
      </c>
      <c r="D97" s="476"/>
      <c r="E97" s="485">
        <f>17000</f>
        <v>17000</v>
      </c>
      <c r="F97" s="485"/>
      <c r="G97" s="476"/>
      <c r="H97" s="476"/>
      <c r="I97" s="476"/>
      <c r="J97" s="476"/>
      <c r="K97" s="474" t="s">
        <v>19</v>
      </c>
      <c r="L97" s="478" t="s">
        <v>1244</v>
      </c>
      <c r="M97" s="476"/>
      <c r="N97" s="476"/>
      <c r="O97" s="476"/>
    </row>
    <row r="98" spans="1:15" ht="42">
      <c r="A98" s="483"/>
      <c r="B98" s="478"/>
      <c r="C98" s="484" t="s">
        <v>2395</v>
      </c>
      <c r="D98" s="476"/>
      <c r="E98" s="485">
        <v>9000</v>
      </c>
      <c r="F98" s="485"/>
      <c r="G98" s="476"/>
      <c r="H98" s="476"/>
      <c r="I98" s="476"/>
      <c r="J98" s="476"/>
      <c r="K98" s="474" t="s">
        <v>19</v>
      </c>
      <c r="L98" s="478" t="s">
        <v>1244</v>
      </c>
      <c r="M98" s="476"/>
      <c r="N98" s="476"/>
      <c r="O98" s="476"/>
    </row>
    <row r="99" spans="1:15" ht="58.5">
      <c r="A99" s="468"/>
      <c r="B99" s="478"/>
      <c r="C99" s="484" t="s">
        <v>2397</v>
      </c>
      <c r="D99" s="476"/>
      <c r="E99" s="485">
        <f>35000</f>
        <v>35000</v>
      </c>
      <c r="F99" s="485"/>
      <c r="G99" s="476"/>
      <c r="H99" s="476"/>
      <c r="I99" s="476"/>
      <c r="J99" s="476"/>
      <c r="K99" s="474" t="s">
        <v>19</v>
      </c>
      <c r="L99" s="478" t="s">
        <v>1244</v>
      </c>
      <c r="M99" s="476"/>
      <c r="N99" s="476"/>
      <c r="O99" s="476"/>
    </row>
    <row r="100" spans="1:15" ht="42">
      <c r="A100" s="468"/>
      <c r="B100" s="478"/>
      <c r="C100" s="484" t="s">
        <v>2376</v>
      </c>
      <c r="D100" s="476"/>
      <c r="E100" s="485">
        <v>55000</v>
      </c>
      <c r="F100" s="485"/>
      <c r="G100" s="476"/>
      <c r="H100" s="476"/>
      <c r="I100" s="476"/>
      <c r="J100" s="476"/>
      <c r="K100" s="474" t="s">
        <v>19</v>
      </c>
      <c r="L100" s="478" t="s">
        <v>1244</v>
      </c>
      <c r="M100" s="476"/>
      <c r="N100" s="476"/>
      <c r="O100" s="476"/>
    </row>
    <row r="101" spans="1:15" ht="105">
      <c r="A101" s="483">
        <v>25</v>
      </c>
      <c r="B101" s="478" t="s">
        <v>2438</v>
      </c>
      <c r="C101" s="484" t="s">
        <v>2373</v>
      </c>
      <c r="D101" s="476"/>
      <c r="E101" s="485">
        <v>22000</v>
      </c>
      <c r="F101" s="485"/>
      <c r="G101" s="476"/>
      <c r="H101" s="476"/>
      <c r="I101" s="476"/>
      <c r="J101" s="476"/>
      <c r="K101" s="474" t="s">
        <v>19</v>
      </c>
      <c r="L101" s="478" t="s">
        <v>1244</v>
      </c>
      <c r="M101" s="489"/>
      <c r="N101" s="489"/>
      <c r="O101" s="476"/>
    </row>
    <row r="102" spans="1:15" ht="42">
      <c r="A102" s="468"/>
      <c r="B102" s="501"/>
      <c r="C102" s="484" t="s">
        <v>2390</v>
      </c>
      <c r="D102" s="498"/>
      <c r="E102" s="507">
        <v>8500</v>
      </c>
      <c r="F102" s="507"/>
      <c r="G102" s="498"/>
      <c r="H102" s="498"/>
      <c r="I102" s="498"/>
      <c r="J102" s="498"/>
      <c r="K102" s="499"/>
      <c r="L102" s="478" t="s">
        <v>1244</v>
      </c>
      <c r="M102" s="508"/>
      <c r="N102" s="508"/>
      <c r="O102" s="498"/>
    </row>
    <row r="103" spans="1:15" ht="78">
      <c r="A103" s="499"/>
      <c r="B103" s="478"/>
      <c r="C103" s="484" t="s">
        <v>2391</v>
      </c>
      <c r="D103" s="476"/>
      <c r="E103" s="485">
        <f>22000</f>
        <v>22000</v>
      </c>
      <c r="F103" s="485"/>
      <c r="G103" s="476"/>
      <c r="H103" s="476"/>
      <c r="I103" s="476"/>
      <c r="J103" s="476"/>
      <c r="K103" s="474" t="s">
        <v>19</v>
      </c>
      <c r="L103" s="478" t="s">
        <v>1244</v>
      </c>
      <c r="M103" s="489"/>
      <c r="N103" s="489"/>
      <c r="O103" s="476"/>
    </row>
    <row r="104" spans="1:15" ht="42">
      <c r="A104" s="468"/>
      <c r="B104" s="478"/>
      <c r="C104" s="484" t="s">
        <v>2394</v>
      </c>
      <c r="D104" s="476"/>
      <c r="E104" s="485">
        <f>8000</f>
        <v>8000</v>
      </c>
      <c r="F104" s="485"/>
      <c r="G104" s="476"/>
      <c r="H104" s="476"/>
      <c r="I104" s="476"/>
      <c r="J104" s="476"/>
      <c r="K104" s="474" t="s">
        <v>19</v>
      </c>
      <c r="L104" s="478" t="s">
        <v>1244</v>
      </c>
      <c r="M104" s="489"/>
      <c r="N104" s="489"/>
      <c r="O104" s="476"/>
    </row>
    <row r="105" spans="1:15" ht="42">
      <c r="A105" s="483"/>
      <c r="B105" s="478"/>
      <c r="C105" s="484" t="s">
        <v>2376</v>
      </c>
      <c r="D105" s="476"/>
      <c r="E105" s="485">
        <v>55000</v>
      </c>
      <c r="F105" s="485"/>
      <c r="G105" s="476"/>
      <c r="H105" s="476"/>
      <c r="I105" s="476"/>
      <c r="J105" s="476"/>
      <c r="K105" s="474" t="s">
        <v>19</v>
      </c>
      <c r="L105" s="478" t="s">
        <v>1244</v>
      </c>
      <c r="M105" s="489"/>
      <c r="N105" s="489"/>
      <c r="O105" s="476"/>
    </row>
    <row r="106" spans="1:15" ht="105">
      <c r="A106" s="483">
        <v>26</v>
      </c>
      <c r="B106" s="478" t="s">
        <v>2439</v>
      </c>
      <c r="C106" s="484" t="s">
        <v>2437</v>
      </c>
      <c r="D106" s="476"/>
      <c r="E106" s="485">
        <v>22000</v>
      </c>
      <c r="F106" s="485"/>
      <c r="G106" s="476"/>
      <c r="H106" s="476"/>
      <c r="I106" s="476"/>
      <c r="J106" s="476"/>
      <c r="K106" s="474" t="s">
        <v>19</v>
      </c>
      <c r="L106" s="478" t="s">
        <v>1244</v>
      </c>
      <c r="M106" s="489"/>
      <c r="N106" s="489"/>
      <c r="O106" s="476"/>
    </row>
    <row r="107" spans="1:15" ht="42">
      <c r="A107" s="468"/>
      <c r="B107" s="478"/>
      <c r="C107" s="484" t="s">
        <v>2395</v>
      </c>
      <c r="D107" s="476"/>
      <c r="E107" s="485">
        <v>9000</v>
      </c>
      <c r="F107" s="485"/>
      <c r="G107" s="476"/>
      <c r="H107" s="476"/>
      <c r="I107" s="476"/>
      <c r="J107" s="476"/>
      <c r="K107" s="474" t="s">
        <v>19</v>
      </c>
      <c r="L107" s="478" t="s">
        <v>1244</v>
      </c>
      <c r="M107" s="489"/>
      <c r="N107" s="489"/>
      <c r="O107" s="476"/>
    </row>
    <row r="108" spans="1:15" ht="42">
      <c r="A108" s="468"/>
      <c r="B108" s="501"/>
      <c r="C108" s="484" t="s">
        <v>2390</v>
      </c>
      <c r="D108" s="498"/>
      <c r="E108" s="507">
        <v>8500</v>
      </c>
      <c r="F108" s="507"/>
      <c r="G108" s="498"/>
      <c r="H108" s="498"/>
      <c r="I108" s="498"/>
      <c r="J108" s="498"/>
      <c r="K108" s="499"/>
      <c r="L108" s="478" t="s">
        <v>1244</v>
      </c>
      <c r="M108" s="508"/>
      <c r="N108" s="508"/>
      <c r="O108" s="498"/>
    </row>
    <row r="109" spans="1:15" ht="42">
      <c r="A109" s="499"/>
      <c r="B109" s="478"/>
      <c r="C109" s="484" t="s">
        <v>2376</v>
      </c>
      <c r="D109" s="476"/>
      <c r="E109" s="485">
        <v>55000</v>
      </c>
      <c r="F109" s="485"/>
      <c r="G109" s="476"/>
      <c r="H109" s="476"/>
      <c r="I109" s="476"/>
      <c r="J109" s="476"/>
      <c r="K109" s="474" t="s">
        <v>19</v>
      </c>
      <c r="L109" s="478" t="s">
        <v>1244</v>
      </c>
      <c r="M109" s="489"/>
      <c r="N109" s="489"/>
      <c r="O109" s="476"/>
    </row>
    <row r="110" spans="1:15" ht="126">
      <c r="A110" s="483">
        <v>27</v>
      </c>
      <c r="B110" s="478" t="s">
        <v>2440</v>
      </c>
      <c r="C110" s="484" t="s">
        <v>2437</v>
      </c>
      <c r="D110" s="476"/>
      <c r="E110" s="485">
        <v>22000</v>
      </c>
      <c r="F110" s="507"/>
      <c r="G110" s="476"/>
      <c r="H110" s="476"/>
      <c r="I110" s="476"/>
      <c r="J110" s="476"/>
      <c r="K110" s="474" t="s">
        <v>19</v>
      </c>
      <c r="L110" s="478" t="s">
        <v>1244</v>
      </c>
      <c r="M110" s="489"/>
      <c r="N110" s="489"/>
      <c r="O110" s="476"/>
    </row>
    <row r="111" spans="1:15" ht="42">
      <c r="A111" s="468"/>
      <c r="B111" s="478"/>
      <c r="C111" s="484" t="s">
        <v>2390</v>
      </c>
      <c r="D111" s="476"/>
      <c r="E111" s="507">
        <v>8500</v>
      </c>
      <c r="F111" s="485"/>
      <c r="G111" s="476"/>
      <c r="H111" s="476"/>
      <c r="I111" s="476"/>
      <c r="J111" s="476"/>
      <c r="K111" s="474" t="s">
        <v>19</v>
      </c>
      <c r="L111" s="478" t="s">
        <v>1244</v>
      </c>
      <c r="M111" s="489"/>
      <c r="N111" s="489"/>
      <c r="O111" s="476"/>
    </row>
    <row r="112" spans="1:15" ht="42">
      <c r="A112" s="468"/>
      <c r="B112" s="478"/>
      <c r="C112" s="484" t="s">
        <v>2395</v>
      </c>
      <c r="D112" s="476"/>
      <c r="E112" s="485">
        <v>9000</v>
      </c>
      <c r="F112" s="485"/>
      <c r="G112" s="476"/>
      <c r="H112" s="476"/>
      <c r="I112" s="476"/>
      <c r="J112" s="476"/>
      <c r="K112" s="474" t="s">
        <v>19</v>
      </c>
      <c r="L112" s="478" t="s">
        <v>1244</v>
      </c>
      <c r="M112" s="489"/>
      <c r="N112" s="489"/>
      <c r="O112" s="476"/>
    </row>
    <row r="113" spans="1:15" ht="42">
      <c r="A113" s="468"/>
      <c r="B113" s="478"/>
      <c r="C113" s="484" t="s">
        <v>2376</v>
      </c>
      <c r="D113" s="476"/>
      <c r="E113" s="485">
        <v>55000</v>
      </c>
      <c r="F113" s="486"/>
      <c r="G113" s="476"/>
      <c r="H113" s="476"/>
      <c r="I113" s="476"/>
      <c r="J113" s="476"/>
      <c r="K113" s="474" t="s">
        <v>19</v>
      </c>
      <c r="L113" s="478" t="s">
        <v>1244</v>
      </c>
      <c r="M113" s="489"/>
      <c r="N113" s="489"/>
      <c r="O113" s="476"/>
    </row>
    <row r="114" spans="1:15" ht="106.5" customHeight="1">
      <c r="A114" s="483">
        <v>28</v>
      </c>
      <c r="B114" s="478" t="s">
        <v>2441</v>
      </c>
      <c r="C114" s="484" t="s">
        <v>2392</v>
      </c>
      <c r="D114" s="476"/>
      <c r="E114" s="485">
        <f>18000</f>
        <v>18000</v>
      </c>
      <c r="F114" s="485"/>
      <c r="G114" s="476"/>
      <c r="H114" s="476"/>
      <c r="I114" s="476"/>
      <c r="J114" s="476"/>
      <c r="K114" s="474" t="s">
        <v>19</v>
      </c>
      <c r="L114" s="478" t="s">
        <v>1244</v>
      </c>
      <c r="M114" s="489"/>
      <c r="N114" s="489"/>
      <c r="O114" s="476"/>
    </row>
    <row r="115" spans="1:15" ht="42">
      <c r="A115" s="483"/>
      <c r="B115" s="478"/>
      <c r="C115" s="484" t="s">
        <v>2374</v>
      </c>
      <c r="D115" s="476"/>
      <c r="E115" s="485">
        <f>22000</f>
        <v>22000</v>
      </c>
      <c r="F115" s="485"/>
      <c r="G115" s="476"/>
      <c r="H115" s="476"/>
      <c r="I115" s="476"/>
      <c r="J115" s="476"/>
      <c r="K115" s="474" t="s">
        <v>19</v>
      </c>
      <c r="L115" s="478" t="s">
        <v>1244</v>
      </c>
      <c r="M115" s="489"/>
      <c r="N115" s="489"/>
      <c r="O115" s="476"/>
    </row>
    <row r="116" spans="1:15" ht="42">
      <c r="A116" s="483"/>
      <c r="B116" s="478"/>
      <c r="C116" s="484" t="s">
        <v>2393</v>
      </c>
      <c r="D116" s="476"/>
      <c r="E116" s="485">
        <f>25000</f>
        <v>25000</v>
      </c>
      <c r="F116" s="485"/>
      <c r="G116" s="476"/>
      <c r="H116" s="476"/>
      <c r="I116" s="476"/>
      <c r="J116" s="476"/>
      <c r="K116" s="474" t="s">
        <v>19</v>
      </c>
      <c r="L116" s="478" t="s">
        <v>1244</v>
      </c>
      <c r="M116" s="489"/>
      <c r="N116" s="489"/>
      <c r="O116" s="476"/>
    </row>
    <row r="117" spans="1:15" ht="42">
      <c r="A117" s="468"/>
      <c r="B117" s="478"/>
      <c r="C117" s="484" t="s">
        <v>2396</v>
      </c>
      <c r="D117" s="476"/>
      <c r="E117" s="485">
        <f>21000</f>
        <v>21000</v>
      </c>
      <c r="F117" s="485"/>
      <c r="G117" s="476"/>
      <c r="H117" s="476"/>
      <c r="I117" s="476"/>
      <c r="J117" s="476"/>
      <c r="K117" s="474" t="s">
        <v>19</v>
      </c>
      <c r="L117" s="478" t="s">
        <v>1244</v>
      </c>
      <c r="M117" s="489"/>
      <c r="N117" s="489"/>
      <c r="O117" s="476"/>
    </row>
    <row r="118" spans="1:15" ht="42">
      <c r="A118" s="483"/>
      <c r="B118" s="478"/>
      <c r="C118" s="484" t="s">
        <v>2398</v>
      </c>
      <c r="D118" s="476"/>
      <c r="E118" s="485">
        <f>31925.48</f>
        <v>31925.48</v>
      </c>
      <c r="F118" s="485"/>
      <c r="G118" s="476"/>
      <c r="H118" s="476"/>
      <c r="I118" s="476"/>
      <c r="J118" s="476"/>
      <c r="K118" s="474" t="s">
        <v>19</v>
      </c>
      <c r="L118" s="478" t="s">
        <v>1244</v>
      </c>
      <c r="M118" s="489"/>
      <c r="N118" s="489"/>
      <c r="O118" s="476"/>
    </row>
    <row r="119" spans="1:15" ht="126">
      <c r="A119" s="468">
        <v>29</v>
      </c>
      <c r="B119" s="501" t="s">
        <v>2448</v>
      </c>
      <c r="C119" s="501" t="s">
        <v>2442</v>
      </c>
      <c r="D119" s="498"/>
      <c r="E119" s="583">
        <v>412937.01</v>
      </c>
      <c r="F119" s="509"/>
      <c r="G119" s="498"/>
      <c r="H119" s="498"/>
      <c r="I119" s="501" t="s">
        <v>2459</v>
      </c>
      <c r="J119" s="498"/>
      <c r="K119" s="499" t="s">
        <v>19</v>
      </c>
      <c r="L119" s="510" t="s">
        <v>843</v>
      </c>
      <c r="N119" s="508"/>
      <c r="O119" s="498"/>
    </row>
    <row r="120" spans="1:15" ht="105" customHeight="1">
      <c r="A120" s="498"/>
      <c r="B120" s="498"/>
      <c r="C120" s="501" t="s">
        <v>2443</v>
      </c>
      <c r="D120" s="498"/>
      <c r="E120" s="584"/>
      <c r="F120" s="498"/>
      <c r="G120" s="498"/>
      <c r="H120" s="498"/>
      <c r="I120" s="501" t="s">
        <v>2459</v>
      </c>
      <c r="J120" s="498"/>
      <c r="K120" s="499" t="s">
        <v>19</v>
      </c>
      <c r="L120" s="510" t="s">
        <v>843</v>
      </c>
      <c r="N120" s="508"/>
      <c r="O120" s="498"/>
    </row>
    <row r="121" spans="1:15" ht="108" customHeight="1">
      <c r="A121" s="498"/>
      <c r="B121" s="498"/>
      <c r="C121" s="501" t="s">
        <v>2444</v>
      </c>
      <c r="D121" s="498"/>
      <c r="E121" s="584"/>
      <c r="F121" s="498"/>
      <c r="G121" s="498"/>
      <c r="H121" s="498"/>
      <c r="I121" s="501" t="s">
        <v>2459</v>
      </c>
      <c r="J121" s="498"/>
      <c r="K121" s="499" t="s">
        <v>19</v>
      </c>
      <c r="L121" s="510" t="s">
        <v>843</v>
      </c>
      <c r="N121" s="508"/>
      <c r="O121" s="498"/>
    </row>
    <row r="122" spans="1:15" ht="108" customHeight="1">
      <c r="A122" s="498"/>
      <c r="B122" s="498"/>
      <c r="C122" s="501" t="s">
        <v>2445</v>
      </c>
      <c r="D122" s="498"/>
      <c r="E122" s="584"/>
      <c r="F122" s="498"/>
      <c r="G122" s="498"/>
      <c r="H122" s="498"/>
      <c r="I122" s="501" t="s">
        <v>2459</v>
      </c>
      <c r="J122" s="498"/>
      <c r="K122" s="499" t="s">
        <v>19</v>
      </c>
      <c r="L122" s="510" t="s">
        <v>843</v>
      </c>
      <c r="N122" s="508"/>
      <c r="O122" s="498"/>
    </row>
    <row r="123" spans="1:15" ht="105">
      <c r="A123" s="498"/>
      <c r="B123" s="498"/>
      <c r="C123" s="501" t="s">
        <v>2446</v>
      </c>
      <c r="D123" s="498"/>
      <c r="E123" s="584"/>
      <c r="F123" s="498"/>
      <c r="G123" s="498"/>
      <c r="H123" s="498"/>
      <c r="I123" s="501" t="s">
        <v>2459</v>
      </c>
      <c r="J123" s="498"/>
      <c r="K123" s="499" t="s">
        <v>19</v>
      </c>
      <c r="L123" s="510" t="s">
        <v>843</v>
      </c>
      <c r="N123" s="508"/>
      <c r="O123" s="498"/>
    </row>
    <row r="124" spans="1:15" ht="105">
      <c r="A124" s="498"/>
      <c r="B124" s="498"/>
      <c r="C124" s="501" t="s">
        <v>2447</v>
      </c>
      <c r="D124" s="498"/>
      <c r="E124" s="584"/>
      <c r="F124" s="498"/>
      <c r="G124" s="498"/>
      <c r="H124" s="498"/>
      <c r="I124" s="501" t="s">
        <v>2459</v>
      </c>
      <c r="J124" s="498"/>
      <c r="K124" s="499" t="s">
        <v>19</v>
      </c>
      <c r="L124" s="510" t="s">
        <v>843</v>
      </c>
      <c r="N124" s="508"/>
      <c r="O124" s="498"/>
    </row>
    <row r="125" spans="1:15" ht="147">
      <c r="A125" s="498"/>
      <c r="B125" s="498"/>
      <c r="C125" s="501" t="s">
        <v>2460</v>
      </c>
      <c r="D125" s="498"/>
      <c r="E125" s="585"/>
      <c r="F125" s="498"/>
      <c r="G125" s="498"/>
      <c r="H125" s="498"/>
      <c r="I125" s="501" t="s">
        <v>2459</v>
      </c>
      <c r="J125" s="498"/>
      <c r="K125" s="499" t="s">
        <v>19</v>
      </c>
      <c r="L125" s="510" t="s">
        <v>843</v>
      </c>
      <c r="N125" s="508"/>
      <c r="O125" s="498"/>
    </row>
    <row r="126" spans="1:15" ht="146.25" customHeight="1">
      <c r="A126" s="498">
        <v>30</v>
      </c>
      <c r="B126" s="501" t="s">
        <v>2458</v>
      </c>
      <c r="C126" s="501" t="s">
        <v>2449</v>
      </c>
      <c r="D126" s="498"/>
      <c r="E126" s="586">
        <v>489515.75</v>
      </c>
      <c r="F126" s="498"/>
      <c r="G126" s="498"/>
      <c r="H126" s="498"/>
      <c r="I126" s="501" t="s">
        <v>2459</v>
      </c>
      <c r="J126" s="498"/>
      <c r="K126" s="499" t="s">
        <v>19</v>
      </c>
      <c r="L126" s="510" t="s">
        <v>851</v>
      </c>
      <c r="N126" s="508"/>
      <c r="O126" s="498"/>
    </row>
    <row r="127" spans="1:15" ht="84">
      <c r="A127" s="498"/>
      <c r="B127" s="498"/>
      <c r="C127" s="501" t="s">
        <v>2450</v>
      </c>
      <c r="D127" s="498"/>
      <c r="E127" s="587"/>
      <c r="F127" s="498"/>
      <c r="G127" s="498"/>
      <c r="H127" s="498"/>
      <c r="I127" s="501" t="s">
        <v>2459</v>
      </c>
      <c r="J127" s="498"/>
      <c r="K127" s="499" t="s">
        <v>19</v>
      </c>
      <c r="L127" s="510" t="s">
        <v>851</v>
      </c>
      <c r="N127" s="508"/>
      <c r="O127" s="498"/>
    </row>
    <row r="128" spans="1:15" ht="84">
      <c r="A128" s="498"/>
      <c r="B128" s="498"/>
      <c r="C128" s="501" t="s">
        <v>2451</v>
      </c>
      <c r="D128" s="498"/>
      <c r="E128" s="587"/>
      <c r="F128" s="498"/>
      <c r="G128" s="498"/>
      <c r="H128" s="498"/>
      <c r="I128" s="501" t="s">
        <v>2459</v>
      </c>
      <c r="J128" s="498"/>
      <c r="K128" s="499" t="s">
        <v>19</v>
      </c>
      <c r="L128" s="510" t="s">
        <v>851</v>
      </c>
      <c r="N128" s="508"/>
      <c r="O128" s="498"/>
    </row>
    <row r="129" spans="1:15" ht="84">
      <c r="A129" s="498"/>
      <c r="B129" s="498"/>
      <c r="C129" s="501" t="s">
        <v>2452</v>
      </c>
      <c r="D129" s="498"/>
      <c r="E129" s="587"/>
      <c r="F129" s="498"/>
      <c r="G129" s="498"/>
      <c r="H129" s="498"/>
      <c r="I129" s="501" t="s">
        <v>2459</v>
      </c>
      <c r="J129" s="498"/>
      <c r="K129" s="499" t="s">
        <v>19</v>
      </c>
      <c r="L129" s="510" t="s">
        <v>851</v>
      </c>
      <c r="N129" s="508"/>
      <c r="O129" s="498"/>
    </row>
    <row r="130" spans="1:15" ht="84">
      <c r="A130" s="498"/>
      <c r="B130" s="498"/>
      <c r="C130" s="501" t="s">
        <v>2456</v>
      </c>
      <c r="D130" s="498"/>
      <c r="E130" s="587"/>
      <c r="F130" s="498"/>
      <c r="G130" s="498"/>
      <c r="H130" s="498"/>
      <c r="I130" s="501" t="s">
        <v>2459</v>
      </c>
      <c r="J130" s="498"/>
      <c r="K130" s="499" t="s">
        <v>19</v>
      </c>
      <c r="L130" s="510" t="s">
        <v>851</v>
      </c>
      <c r="N130" s="508"/>
      <c r="O130" s="498"/>
    </row>
    <row r="131" spans="1:15" ht="84">
      <c r="A131" s="498"/>
      <c r="B131" s="498"/>
      <c r="C131" s="501" t="s">
        <v>2455</v>
      </c>
      <c r="D131" s="498"/>
      <c r="E131" s="587"/>
      <c r="F131" s="498"/>
      <c r="G131" s="498"/>
      <c r="H131" s="498"/>
      <c r="I131" s="501" t="s">
        <v>2459</v>
      </c>
      <c r="J131" s="498"/>
      <c r="K131" s="499" t="s">
        <v>19</v>
      </c>
      <c r="L131" s="510" t="s">
        <v>851</v>
      </c>
      <c r="N131" s="508"/>
      <c r="O131" s="498"/>
    </row>
    <row r="132" spans="1:15" ht="84">
      <c r="A132" s="498"/>
      <c r="B132" s="498"/>
      <c r="C132" s="501" t="s">
        <v>2454</v>
      </c>
      <c r="D132" s="498"/>
      <c r="E132" s="587"/>
      <c r="F132" s="498"/>
      <c r="G132" s="498"/>
      <c r="H132" s="498"/>
      <c r="I132" s="501" t="s">
        <v>2459</v>
      </c>
      <c r="J132" s="498"/>
      <c r="K132" s="499" t="s">
        <v>19</v>
      </c>
      <c r="L132" s="510" t="s">
        <v>851</v>
      </c>
      <c r="N132" s="508"/>
      <c r="O132" s="498"/>
    </row>
    <row r="133" spans="1:15" ht="84">
      <c r="A133" s="498"/>
      <c r="B133" s="498"/>
      <c r="C133" s="501" t="s">
        <v>2453</v>
      </c>
      <c r="D133" s="498"/>
      <c r="E133" s="588"/>
      <c r="F133" s="498"/>
      <c r="G133" s="498"/>
      <c r="H133" s="498"/>
      <c r="I133" s="501" t="s">
        <v>2459</v>
      </c>
      <c r="J133" s="498"/>
      <c r="K133" s="499" t="s">
        <v>19</v>
      </c>
      <c r="L133" s="510" t="s">
        <v>851</v>
      </c>
      <c r="N133" s="508"/>
      <c r="O133" s="498"/>
    </row>
    <row r="134" spans="1:15" ht="84">
      <c r="A134" s="498"/>
      <c r="B134" s="498"/>
      <c r="C134" s="501" t="s">
        <v>2457</v>
      </c>
      <c r="D134" s="498"/>
      <c r="E134" s="498"/>
      <c r="F134" s="498"/>
      <c r="G134" s="498"/>
      <c r="H134" s="498"/>
      <c r="I134" s="501" t="s">
        <v>2459</v>
      </c>
      <c r="J134" s="498"/>
      <c r="K134" s="499" t="s">
        <v>19</v>
      </c>
      <c r="L134" s="510" t="s">
        <v>851</v>
      </c>
      <c r="N134" s="508"/>
      <c r="O134" s="498"/>
    </row>
    <row r="135" spans="1:15" ht="42">
      <c r="A135" s="504">
        <v>31</v>
      </c>
      <c r="B135" s="502" t="s">
        <v>3178</v>
      </c>
      <c r="C135" s="501" t="s">
        <v>3179</v>
      </c>
      <c r="D135" s="498"/>
      <c r="E135" s="498"/>
      <c r="F135" s="498"/>
      <c r="G135" s="498"/>
      <c r="H135" s="498"/>
      <c r="I135" s="502"/>
      <c r="J135" s="498"/>
      <c r="K135" s="499" t="s">
        <v>19</v>
      </c>
      <c r="L135" s="510" t="s">
        <v>1244</v>
      </c>
      <c r="N135" s="508"/>
      <c r="O135" s="498"/>
    </row>
    <row r="136" spans="1:15" ht="65.25" customHeight="1">
      <c r="A136" s="569">
        <v>32</v>
      </c>
      <c r="B136" s="566" t="s">
        <v>3177</v>
      </c>
      <c r="C136" s="511" t="s">
        <v>2981</v>
      </c>
      <c r="D136" s="498"/>
      <c r="E136" s="574" t="s">
        <v>3002</v>
      </c>
      <c r="F136" s="498"/>
      <c r="G136" s="498"/>
      <c r="H136" s="498"/>
      <c r="I136" s="566" t="s">
        <v>3003</v>
      </c>
      <c r="J136" s="498"/>
      <c r="K136" s="594" t="s">
        <v>19</v>
      </c>
      <c r="L136" s="478" t="s">
        <v>1244</v>
      </c>
      <c r="M136" s="498"/>
      <c r="N136" s="498"/>
      <c r="O136" s="498"/>
    </row>
    <row r="137" spans="1:15" ht="41.25" customHeight="1">
      <c r="A137" s="570"/>
      <c r="B137" s="567"/>
      <c r="C137" s="511" t="s">
        <v>2982</v>
      </c>
      <c r="D137" s="498"/>
      <c r="E137" s="574"/>
      <c r="F137" s="498"/>
      <c r="G137" s="498"/>
      <c r="H137" s="498"/>
      <c r="I137" s="592"/>
      <c r="J137" s="498"/>
      <c r="K137" s="595"/>
      <c r="L137" s="478" t="s">
        <v>1244</v>
      </c>
      <c r="M137" s="498"/>
      <c r="N137" s="498"/>
      <c r="O137" s="498"/>
    </row>
    <row r="138" spans="1:15" ht="78.75" customHeight="1">
      <c r="A138" s="570"/>
      <c r="B138" s="567"/>
      <c r="C138" s="511" t="s">
        <v>2983</v>
      </c>
      <c r="D138" s="501"/>
      <c r="E138" s="574"/>
      <c r="F138" s="498"/>
      <c r="G138" s="498"/>
      <c r="H138" s="498"/>
      <c r="I138" s="592"/>
      <c r="J138" s="498"/>
      <c r="K138" s="595"/>
      <c r="L138" s="478" t="s">
        <v>1244</v>
      </c>
      <c r="M138" s="498"/>
      <c r="N138" s="498"/>
      <c r="O138" s="498"/>
    </row>
    <row r="139" spans="1:15" ht="98.25" customHeight="1">
      <c r="A139" s="570"/>
      <c r="B139" s="567"/>
      <c r="C139" s="511" t="s">
        <v>2984</v>
      </c>
      <c r="D139" s="501"/>
      <c r="E139" s="574"/>
      <c r="F139" s="498"/>
      <c r="G139" s="498"/>
      <c r="H139" s="498"/>
      <c r="I139" s="592"/>
      <c r="J139" s="498"/>
      <c r="K139" s="595"/>
      <c r="L139" s="478" t="s">
        <v>1244</v>
      </c>
      <c r="M139" s="498"/>
      <c r="N139" s="498"/>
      <c r="O139" s="498"/>
    </row>
    <row r="140" spans="1:15" ht="43.5" customHeight="1">
      <c r="A140" s="570"/>
      <c r="B140" s="567"/>
      <c r="C140" s="511" t="s">
        <v>2985</v>
      </c>
      <c r="D140" s="501"/>
      <c r="E140" s="574"/>
      <c r="F140" s="498"/>
      <c r="G140" s="498"/>
      <c r="H140" s="498"/>
      <c r="I140" s="592"/>
      <c r="J140" s="498"/>
      <c r="K140" s="595"/>
      <c r="L140" s="478" t="s">
        <v>1244</v>
      </c>
      <c r="M140" s="498"/>
      <c r="N140" s="498"/>
      <c r="O140" s="498"/>
    </row>
    <row r="141" spans="1:15" ht="60" customHeight="1">
      <c r="A141" s="570"/>
      <c r="B141" s="567"/>
      <c r="C141" s="511" t="s">
        <v>2986</v>
      </c>
      <c r="D141" s="501"/>
      <c r="E141" s="574"/>
      <c r="F141" s="498"/>
      <c r="G141" s="498"/>
      <c r="H141" s="498"/>
      <c r="I141" s="592"/>
      <c r="J141" s="498"/>
      <c r="K141" s="595"/>
      <c r="L141" s="478" t="s">
        <v>1244</v>
      </c>
      <c r="M141" s="498"/>
      <c r="N141" s="498"/>
      <c r="O141" s="498"/>
    </row>
    <row r="142" spans="1:15" ht="60" customHeight="1">
      <c r="A142" s="570"/>
      <c r="B142" s="567"/>
      <c r="C142" s="511" t="s">
        <v>2987</v>
      </c>
      <c r="D142" s="501"/>
      <c r="E142" s="574"/>
      <c r="F142" s="498"/>
      <c r="G142" s="498"/>
      <c r="H142" s="498"/>
      <c r="I142" s="592"/>
      <c r="J142" s="498"/>
      <c r="K142" s="595"/>
      <c r="L142" s="478" t="s">
        <v>1244</v>
      </c>
      <c r="M142" s="498"/>
      <c r="N142" s="498"/>
      <c r="O142" s="498"/>
    </row>
    <row r="143" spans="1:15" ht="41.25" customHeight="1">
      <c r="A143" s="570"/>
      <c r="B143" s="567"/>
      <c r="C143" s="511" t="s">
        <v>2988</v>
      </c>
      <c r="D143" s="501"/>
      <c r="E143" s="574"/>
      <c r="F143" s="498"/>
      <c r="G143" s="498"/>
      <c r="H143" s="498"/>
      <c r="I143" s="592"/>
      <c r="J143" s="498"/>
      <c r="K143" s="595"/>
      <c r="L143" s="478" t="s">
        <v>1244</v>
      </c>
      <c r="M143" s="498"/>
      <c r="N143" s="498"/>
      <c r="O143" s="498"/>
    </row>
    <row r="144" spans="1:15" ht="60" customHeight="1">
      <c r="A144" s="570"/>
      <c r="B144" s="567"/>
      <c r="C144" s="511" t="s">
        <v>2989</v>
      </c>
      <c r="D144" s="501"/>
      <c r="E144" s="574"/>
      <c r="F144" s="498"/>
      <c r="G144" s="498"/>
      <c r="H144" s="498"/>
      <c r="I144" s="592"/>
      <c r="J144" s="498"/>
      <c r="K144" s="595"/>
      <c r="L144" s="478" t="s">
        <v>1244</v>
      </c>
      <c r="M144" s="498"/>
      <c r="N144" s="498"/>
      <c r="O144" s="498"/>
    </row>
    <row r="145" spans="1:15" ht="59.25" customHeight="1">
      <c r="A145" s="570"/>
      <c r="B145" s="567"/>
      <c r="C145" s="511" t="s">
        <v>2990</v>
      </c>
      <c r="D145" s="501"/>
      <c r="E145" s="574"/>
      <c r="F145" s="498"/>
      <c r="G145" s="498"/>
      <c r="H145" s="498"/>
      <c r="I145" s="592"/>
      <c r="J145" s="498"/>
      <c r="K145" s="595"/>
      <c r="L145" s="478" t="s">
        <v>1244</v>
      </c>
      <c r="M145" s="498"/>
      <c r="N145" s="498"/>
      <c r="O145" s="498"/>
    </row>
    <row r="146" spans="1:15" ht="60" customHeight="1">
      <c r="A146" s="570"/>
      <c r="B146" s="567"/>
      <c r="C146" s="511" t="s">
        <v>2991</v>
      </c>
      <c r="D146" s="501"/>
      <c r="E146" s="574"/>
      <c r="F146" s="498"/>
      <c r="G146" s="498"/>
      <c r="H146" s="498"/>
      <c r="I146" s="592"/>
      <c r="J146" s="498"/>
      <c r="K146" s="595"/>
      <c r="L146" s="478" t="s">
        <v>1244</v>
      </c>
      <c r="M146" s="498"/>
      <c r="N146" s="498"/>
      <c r="O146" s="498"/>
    </row>
    <row r="147" spans="1:15" ht="43.5" customHeight="1">
      <c r="A147" s="570"/>
      <c r="B147" s="567"/>
      <c r="C147" s="511" t="s">
        <v>2992</v>
      </c>
      <c r="D147" s="501"/>
      <c r="E147" s="574"/>
      <c r="F147" s="498"/>
      <c r="G147" s="498"/>
      <c r="H147" s="498"/>
      <c r="I147" s="592"/>
      <c r="J147" s="498"/>
      <c r="K147" s="595"/>
      <c r="L147" s="478" t="s">
        <v>1244</v>
      </c>
      <c r="M147" s="498"/>
      <c r="N147" s="498"/>
      <c r="O147" s="498"/>
    </row>
    <row r="148" spans="1:15" ht="43.5" customHeight="1">
      <c r="A148" s="570"/>
      <c r="B148" s="567"/>
      <c r="C148" s="511" t="s">
        <v>2993</v>
      </c>
      <c r="D148" s="501"/>
      <c r="E148" s="574"/>
      <c r="F148" s="498"/>
      <c r="G148" s="498"/>
      <c r="H148" s="498"/>
      <c r="I148" s="592"/>
      <c r="J148" s="498"/>
      <c r="K148" s="595"/>
      <c r="L148" s="478" t="s">
        <v>1244</v>
      </c>
      <c r="M148" s="498"/>
      <c r="N148" s="498"/>
      <c r="O148" s="498"/>
    </row>
    <row r="149" spans="1:15" ht="44.25" customHeight="1">
      <c r="A149" s="570"/>
      <c r="B149" s="567"/>
      <c r="C149" s="511" t="s">
        <v>2994</v>
      </c>
      <c r="D149" s="501"/>
      <c r="E149" s="574"/>
      <c r="F149" s="498"/>
      <c r="G149" s="498"/>
      <c r="H149" s="498"/>
      <c r="I149" s="592"/>
      <c r="J149" s="498"/>
      <c r="K149" s="595"/>
      <c r="L149" s="478" t="s">
        <v>1244</v>
      </c>
      <c r="M149" s="498"/>
      <c r="N149" s="498"/>
      <c r="O149" s="498"/>
    </row>
    <row r="150" spans="1:15" ht="60" customHeight="1">
      <c r="A150" s="570"/>
      <c r="B150" s="567"/>
      <c r="C150" s="511" t="s">
        <v>2995</v>
      </c>
      <c r="D150" s="501"/>
      <c r="E150" s="574"/>
      <c r="F150" s="498"/>
      <c r="G150" s="498"/>
      <c r="H150" s="498"/>
      <c r="I150" s="592"/>
      <c r="J150" s="498"/>
      <c r="K150" s="595"/>
      <c r="L150" s="478" t="s">
        <v>1244</v>
      </c>
      <c r="M150" s="498"/>
      <c r="N150" s="498"/>
      <c r="O150" s="498"/>
    </row>
    <row r="151" spans="1:15" ht="42.75" customHeight="1">
      <c r="A151" s="570"/>
      <c r="B151" s="567"/>
      <c r="C151" s="511" t="s">
        <v>2996</v>
      </c>
      <c r="D151" s="501"/>
      <c r="E151" s="574"/>
      <c r="F151" s="498"/>
      <c r="G151" s="498"/>
      <c r="H151" s="498"/>
      <c r="I151" s="592"/>
      <c r="J151" s="498"/>
      <c r="K151" s="595"/>
      <c r="L151" s="478" t="s">
        <v>1244</v>
      </c>
      <c r="M151" s="498"/>
      <c r="N151" s="498"/>
      <c r="O151" s="498"/>
    </row>
    <row r="152" spans="1:15" ht="60" customHeight="1">
      <c r="A152" s="570"/>
      <c r="B152" s="567"/>
      <c r="C152" s="511" t="s">
        <v>2997</v>
      </c>
      <c r="D152" s="501"/>
      <c r="E152" s="574"/>
      <c r="F152" s="498"/>
      <c r="G152" s="498"/>
      <c r="H152" s="498"/>
      <c r="I152" s="592"/>
      <c r="J152" s="498"/>
      <c r="K152" s="595"/>
      <c r="L152" s="478" t="s">
        <v>1244</v>
      </c>
      <c r="M152" s="498"/>
      <c r="N152" s="498"/>
      <c r="O152" s="498"/>
    </row>
    <row r="153" spans="1:15" ht="60" customHeight="1">
      <c r="A153" s="570"/>
      <c r="B153" s="567"/>
      <c r="C153" s="511" t="s">
        <v>2998</v>
      </c>
      <c r="D153" s="501"/>
      <c r="E153" s="574"/>
      <c r="F153" s="498"/>
      <c r="G153" s="498"/>
      <c r="H153" s="498"/>
      <c r="I153" s="592"/>
      <c r="J153" s="498"/>
      <c r="K153" s="595"/>
      <c r="L153" s="478" t="s">
        <v>1244</v>
      </c>
      <c r="M153" s="498"/>
      <c r="N153" s="498"/>
      <c r="O153" s="498"/>
    </row>
    <row r="154" spans="1:15" ht="60" customHeight="1">
      <c r="A154" s="570"/>
      <c r="B154" s="567"/>
      <c r="C154" s="511" t="s">
        <v>2999</v>
      </c>
      <c r="D154" s="501"/>
      <c r="E154" s="574"/>
      <c r="F154" s="498"/>
      <c r="G154" s="498"/>
      <c r="H154" s="498"/>
      <c r="I154" s="592"/>
      <c r="J154" s="498"/>
      <c r="K154" s="595"/>
      <c r="L154" s="478" t="s">
        <v>1244</v>
      </c>
      <c r="M154" s="498"/>
      <c r="N154" s="498"/>
      <c r="O154" s="498"/>
    </row>
    <row r="155" spans="1:15" ht="105" customHeight="1">
      <c r="A155" s="570"/>
      <c r="B155" s="567"/>
      <c r="C155" s="511" t="s">
        <v>3000</v>
      </c>
      <c r="D155" s="501"/>
      <c r="E155" s="574"/>
      <c r="F155" s="498"/>
      <c r="G155" s="498"/>
      <c r="H155" s="498"/>
      <c r="I155" s="592"/>
      <c r="J155" s="498"/>
      <c r="K155" s="595"/>
      <c r="L155" s="478" t="s">
        <v>1244</v>
      </c>
      <c r="M155" s="498"/>
      <c r="N155" s="498"/>
      <c r="O155" s="498"/>
    </row>
    <row r="156" spans="1:15" ht="59.25" customHeight="1">
      <c r="A156" s="571"/>
      <c r="B156" s="568"/>
      <c r="C156" s="512" t="s">
        <v>3001</v>
      </c>
      <c r="D156" s="501"/>
      <c r="E156" s="574"/>
      <c r="F156" s="498"/>
      <c r="G156" s="498"/>
      <c r="H156" s="498"/>
      <c r="I156" s="593"/>
      <c r="J156" s="498"/>
      <c r="K156" s="596"/>
      <c r="L156" s="478" t="s">
        <v>1244</v>
      </c>
      <c r="M156" s="498"/>
      <c r="N156" s="498"/>
      <c r="O156" s="498"/>
    </row>
    <row r="157" spans="1:15" ht="57" customHeight="1">
      <c r="A157" s="572">
        <v>33</v>
      </c>
      <c r="B157" s="572" t="s">
        <v>3176</v>
      </c>
      <c r="C157" s="511" t="s">
        <v>3005</v>
      </c>
      <c r="D157" s="501"/>
      <c r="E157" s="597">
        <v>904339.2</v>
      </c>
      <c r="F157" s="498"/>
      <c r="G157" s="498"/>
      <c r="H157" s="498"/>
      <c r="I157" s="572" t="s">
        <v>3028</v>
      </c>
      <c r="J157" s="498"/>
      <c r="K157" s="574" t="s">
        <v>19</v>
      </c>
      <c r="L157" s="566" t="s">
        <v>1244</v>
      </c>
      <c r="M157" s="498"/>
      <c r="N157" s="498"/>
      <c r="O157" s="498"/>
    </row>
    <row r="158" spans="1:15" ht="57" customHeight="1">
      <c r="A158" s="572"/>
      <c r="B158" s="572"/>
      <c r="C158" s="511" t="s">
        <v>3006</v>
      </c>
      <c r="D158" s="501"/>
      <c r="E158" s="572"/>
      <c r="F158" s="498"/>
      <c r="G158" s="498"/>
      <c r="H158" s="498"/>
      <c r="I158" s="572"/>
      <c r="J158" s="498"/>
      <c r="K158" s="574"/>
      <c r="L158" s="592"/>
      <c r="M158" s="498"/>
      <c r="N158" s="498"/>
      <c r="O158" s="498"/>
    </row>
    <row r="159" spans="1:15" ht="77.25" customHeight="1">
      <c r="A159" s="572"/>
      <c r="B159" s="572"/>
      <c r="C159" s="513" t="s">
        <v>3007</v>
      </c>
      <c r="D159" s="501"/>
      <c r="E159" s="572"/>
      <c r="F159" s="498"/>
      <c r="G159" s="498"/>
      <c r="H159" s="498"/>
      <c r="I159" s="572"/>
      <c r="J159" s="498"/>
      <c r="K159" s="574"/>
      <c r="L159" s="592"/>
      <c r="M159" s="498"/>
      <c r="N159" s="498"/>
      <c r="O159" s="498"/>
    </row>
    <row r="160" spans="1:15" ht="42" customHeight="1">
      <c r="A160" s="572"/>
      <c r="B160" s="572"/>
      <c r="C160" s="514" t="s">
        <v>2981</v>
      </c>
      <c r="D160" s="501"/>
      <c r="E160" s="572"/>
      <c r="F160" s="498"/>
      <c r="G160" s="498"/>
      <c r="H160" s="498"/>
      <c r="I160" s="572"/>
      <c r="J160" s="498"/>
      <c r="K160" s="574"/>
      <c r="L160" s="592"/>
      <c r="M160" s="498"/>
      <c r="N160" s="498"/>
      <c r="O160" s="498"/>
    </row>
    <row r="161" spans="1:15" ht="48" customHeight="1">
      <c r="A161" s="572"/>
      <c r="B161" s="572"/>
      <c r="C161" s="514" t="s">
        <v>2982</v>
      </c>
      <c r="D161" s="501"/>
      <c r="E161" s="572"/>
      <c r="F161" s="498"/>
      <c r="G161" s="498"/>
      <c r="H161" s="498"/>
      <c r="I161" s="572"/>
      <c r="J161" s="498"/>
      <c r="K161" s="574"/>
      <c r="L161" s="592"/>
      <c r="M161" s="498"/>
      <c r="N161" s="498"/>
      <c r="O161" s="498"/>
    </row>
    <row r="162" spans="1:15" ht="40.5" customHeight="1">
      <c r="A162" s="572"/>
      <c r="B162" s="572"/>
      <c r="C162" s="514" t="s">
        <v>3008</v>
      </c>
      <c r="D162" s="501"/>
      <c r="E162" s="572"/>
      <c r="F162" s="498"/>
      <c r="G162" s="498"/>
      <c r="H162" s="498"/>
      <c r="I162" s="572"/>
      <c r="J162" s="498"/>
      <c r="K162" s="574"/>
      <c r="L162" s="592"/>
      <c r="M162" s="498"/>
      <c r="N162" s="498"/>
      <c r="O162" s="498"/>
    </row>
    <row r="163" spans="1:15" ht="81" customHeight="1">
      <c r="A163" s="572"/>
      <c r="B163" s="572"/>
      <c r="C163" s="514" t="s">
        <v>3009</v>
      </c>
      <c r="D163" s="501"/>
      <c r="E163" s="572"/>
      <c r="F163" s="498"/>
      <c r="G163" s="498"/>
      <c r="H163" s="498"/>
      <c r="I163" s="572"/>
      <c r="J163" s="498"/>
      <c r="K163" s="574"/>
      <c r="L163" s="592"/>
      <c r="M163" s="498"/>
      <c r="N163" s="498"/>
      <c r="O163" s="498"/>
    </row>
    <row r="164" spans="1:15" ht="99" customHeight="1">
      <c r="A164" s="572"/>
      <c r="B164" s="572"/>
      <c r="C164" s="514" t="s">
        <v>3010</v>
      </c>
      <c r="D164" s="501"/>
      <c r="E164" s="572"/>
      <c r="F164" s="498"/>
      <c r="G164" s="498"/>
      <c r="H164" s="498"/>
      <c r="I164" s="572"/>
      <c r="J164" s="498"/>
      <c r="K164" s="574"/>
      <c r="L164" s="592"/>
      <c r="M164" s="498"/>
      <c r="N164" s="498"/>
      <c r="O164" s="498"/>
    </row>
    <row r="165" spans="1:15" ht="61.5" customHeight="1">
      <c r="A165" s="572"/>
      <c r="B165" s="572"/>
      <c r="C165" s="514" t="s">
        <v>3011</v>
      </c>
      <c r="D165" s="501"/>
      <c r="E165" s="572"/>
      <c r="F165" s="498"/>
      <c r="G165" s="498"/>
      <c r="H165" s="498"/>
      <c r="I165" s="572"/>
      <c r="J165" s="498"/>
      <c r="K165" s="574"/>
      <c r="L165" s="593"/>
      <c r="M165" s="498"/>
      <c r="N165" s="498"/>
      <c r="O165" s="498"/>
    </row>
    <row r="166" spans="1:15" ht="69.75" customHeight="1">
      <c r="A166" s="574">
        <v>34</v>
      </c>
      <c r="B166" s="573" t="s">
        <v>3036</v>
      </c>
      <c r="C166" s="516" t="s">
        <v>3037</v>
      </c>
      <c r="D166" s="501"/>
      <c r="E166" s="501"/>
      <c r="F166" s="498"/>
      <c r="G166" s="498"/>
      <c r="H166" s="498"/>
      <c r="I166" s="498"/>
      <c r="J166" s="498"/>
      <c r="K166" s="498"/>
      <c r="L166" s="478"/>
      <c r="M166" s="498"/>
      <c r="N166" s="498"/>
      <c r="O166" s="498"/>
    </row>
    <row r="167" spans="1:15" ht="57.75" customHeight="1">
      <c r="A167" s="574"/>
      <c r="B167" s="573"/>
      <c r="C167" s="516" t="s">
        <v>3054</v>
      </c>
      <c r="D167" s="501"/>
      <c r="E167" s="501"/>
      <c r="F167" s="498"/>
      <c r="G167" s="498"/>
      <c r="H167" s="498"/>
      <c r="I167" s="498"/>
      <c r="J167" s="498"/>
      <c r="K167" s="498"/>
      <c r="L167" s="478"/>
      <c r="M167" s="498"/>
      <c r="N167" s="498"/>
      <c r="O167" s="498"/>
    </row>
    <row r="168" spans="1:15" ht="85.5" customHeight="1">
      <c r="A168" s="574"/>
      <c r="B168" s="573"/>
      <c r="C168" s="516" t="s">
        <v>3048</v>
      </c>
      <c r="D168" s="501"/>
      <c r="E168" s="501"/>
      <c r="F168" s="498"/>
      <c r="G168" s="498"/>
      <c r="H168" s="498"/>
      <c r="I168" s="498"/>
      <c r="J168" s="498"/>
      <c r="K168" s="498"/>
      <c r="L168" s="478"/>
      <c r="M168" s="498"/>
      <c r="N168" s="498"/>
      <c r="O168" s="498"/>
    </row>
    <row r="169" spans="1:15" ht="42" customHeight="1">
      <c r="A169" s="574"/>
      <c r="B169" s="573"/>
      <c r="C169" s="516" t="s">
        <v>3040</v>
      </c>
      <c r="D169" s="501"/>
      <c r="E169" s="501"/>
      <c r="F169" s="498"/>
      <c r="G169" s="498"/>
      <c r="H169" s="498"/>
      <c r="I169" s="498"/>
      <c r="J169" s="498"/>
      <c r="K169" s="498"/>
      <c r="L169" s="478"/>
      <c r="M169" s="498"/>
      <c r="N169" s="498"/>
      <c r="O169" s="498"/>
    </row>
    <row r="170" spans="1:15" ht="41.25" customHeight="1">
      <c r="A170" s="574">
        <v>35</v>
      </c>
      <c r="B170" s="573" t="s">
        <v>3038</v>
      </c>
      <c r="C170" s="516" t="s">
        <v>3037</v>
      </c>
      <c r="D170" s="501"/>
      <c r="E170" s="501"/>
      <c r="F170" s="498"/>
      <c r="G170" s="498"/>
      <c r="H170" s="498"/>
      <c r="I170" s="498"/>
      <c r="J170" s="498"/>
      <c r="K170" s="498"/>
      <c r="L170" s="478"/>
      <c r="M170" s="498"/>
      <c r="N170" s="498"/>
      <c r="O170" s="498"/>
    </row>
    <row r="171" spans="1:15" ht="54.75" customHeight="1">
      <c r="A171" s="574"/>
      <c r="B171" s="573"/>
      <c r="C171" s="516" t="s">
        <v>3039</v>
      </c>
      <c r="D171" s="501"/>
      <c r="E171" s="501"/>
      <c r="F171" s="498"/>
      <c r="G171" s="498"/>
      <c r="H171" s="498"/>
      <c r="I171" s="498"/>
      <c r="J171" s="498"/>
      <c r="K171" s="498"/>
      <c r="L171" s="478"/>
      <c r="M171" s="498"/>
      <c r="N171" s="498"/>
      <c r="O171" s="498"/>
    </row>
    <row r="172" spans="1:15" ht="36" customHeight="1">
      <c r="A172" s="574"/>
      <c r="B172" s="573"/>
      <c r="C172" s="516" t="s">
        <v>3040</v>
      </c>
      <c r="D172" s="501"/>
      <c r="E172" s="501"/>
      <c r="F172" s="498"/>
      <c r="G172" s="498"/>
      <c r="H172" s="498"/>
      <c r="I172" s="498"/>
      <c r="J172" s="498"/>
      <c r="K172" s="498"/>
      <c r="L172" s="478"/>
      <c r="M172" s="498"/>
      <c r="N172" s="498"/>
      <c r="O172" s="498"/>
    </row>
    <row r="173" spans="1:15" ht="78" customHeight="1">
      <c r="A173" s="574"/>
      <c r="B173" s="573"/>
      <c r="C173" s="516" t="s">
        <v>3042</v>
      </c>
      <c r="D173" s="501"/>
      <c r="E173" s="501"/>
      <c r="F173" s="498"/>
      <c r="G173" s="498"/>
      <c r="H173" s="498"/>
      <c r="I173" s="498"/>
      <c r="J173" s="498"/>
      <c r="K173" s="498"/>
      <c r="L173" s="478"/>
      <c r="M173" s="498"/>
      <c r="N173" s="498"/>
      <c r="O173" s="498"/>
    </row>
    <row r="174" spans="1:15" ht="26.25" customHeight="1">
      <c r="A174" s="574"/>
      <c r="B174" s="573"/>
      <c r="C174" s="516" t="s">
        <v>3041</v>
      </c>
      <c r="D174" s="501"/>
      <c r="E174" s="501"/>
      <c r="F174" s="498"/>
      <c r="G174" s="498"/>
      <c r="H174" s="498"/>
      <c r="I174" s="498"/>
      <c r="J174" s="498"/>
      <c r="K174" s="498"/>
      <c r="L174" s="478"/>
      <c r="M174" s="498"/>
      <c r="N174" s="498"/>
      <c r="O174" s="498"/>
    </row>
    <row r="175" spans="1:15" ht="57" customHeight="1">
      <c r="A175" s="574">
        <v>36</v>
      </c>
      <c r="B175" s="573" t="s">
        <v>3043</v>
      </c>
      <c r="C175" s="516" t="s">
        <v>3037</v>
      </c>
      <c r="D175" s="501"/>
      <c r="E175" s="501"/>
      <c r="F175" s="498"/>
      <c r="G175" s="498"/>
      <c r="H175" s="498"/>
      <c r="I175" s="498"/>
      <c r="J175" s="498"/>
      <c r="K175" s="498"/>
      <c r="L175" s="478"/>
      <c r="M175" s="498"/>
      <c r="N175" s="498"/>
      <c r="O175" s="498"/>
    </row>
    <row r="176" spans="1:15" ht="40.5" customHeight="1">
      <c r="A176" s="574"/>
      <c r="B176" s="573"/>
      <c r="C176" s="516" t="s">
        <v>3039</v>
      </c>
      <c r="D176" s="501"/>
      <c r="E176" s="501"/>
      <c r="F176" s="498"/>
      <c r="G176" s="498"/>
      <c r="H176" s="498"/>
      <c r="I176" s="498"/>
      <c r="J176" s="498"/>
      <c r="K176" s="498"/>
      <c r="L176" s="478"/>
      <c r="M176" s="498"/>
      <c r="N176" s="498"/>
      <c r="O176" s="498"/>
    </row>
    <row r="177" spans="1:15" ht="81.75">
      <c r="A177" s="574"/>
      <c r="B177" s="573"/>
      <c r="C177" s="516" t="s">
        <v>3047</v>
      </c>
      <c r="D177" s="501"/>
      <c r="E177" s="501"/>
      <c r="F177" s="498"/>
      <c r="G177" s="498"/>
      <c r="H177" s="498"/>
      <c r="I177" s="498"/>
      <c r="J177" s="498"/>
      <c r="K177" s="498"/>
      <c r="L177" s="478"/>
      <c r="M177" s="498"/>
      <c r="N177" s="498"/>
      <c r="O177" s="498"/>
    </row>
    <row r="178" spans="1:15" ht="48" customHeight="1">
      <c r="A178" s="574">
        <v>37</v>
      </c>
      <c r="B178" s="573" t="s">
        <v>3044</v>
      </c>
      <c r="C178" s="516" t="s">
        <v>3037</v>
      </c>
      <c r="D178" s="501"/>
      <c r="E178" s="501"/>
      <c r="F178" s="498"/>
      <c r="G178" s="498"/>
      <c r="H178" s="498"/>
      <c r="I178" s="498"/>
      <c r="J178" s="498"/>
      <c r="K178" s="498"/>
      <c r="L178" s="478"/>
      <c r="M178" s="498"/>
      <c r="N178" s="498"/>
      <c r="O178" s="498"/>
    </row>
    <row r="179" spans="1:15" ht="42.75" customHeight="1">
      <c r="A179" s="574"/>
      <c r="B179" s="573"/>
      <c r="C179" s="516" t="s">
        <v>3039</v>
      </c>
      <c r="D179" s="501"/>
      <c r="E179" s="501"/>
      <c r="F179" s="498"/>
      <c r="G179" s="498"/>
      <c r="H179" s="498"/>
      <c r="I179" s="498"/>
      <c r="J179" s="498"/>
      <c r="K179" s="498"/>
      <c r="L179" s="478"/>
      <c r="M179" s="498"/>
      <c r="N179" s="498"/>
      <c r="O179" s="498"/>
    </row>
    <row r="180" spans="1:15" ht="42.75" customHeight="1">
      <c r="A180" s="574"/>
      <c r="B180" s="573"/>
      <c r="C180" s="516" t="s">
        <v>3040</v>
      </c>
      <c r="D180" s="501"/>
      <c r="E180" s="501"/>
      <c r="F180" s="498"/>
      <c r="G180" s="498"/>
      <c r="H180" s="498"/>
      <c r="I180" s="498"/>
      <c r="J180" s="498"/>
      <c r="K180" s="498"/>
      <c r="L180" s="478"/>
      <c r="M180" s="498"/>
      <c r="N180" s="498"/>
      <c r="O180" s="498"/>
    </row>
    <row r="181" spans="1:15" ht="85.5" customHeight="1">
      <c r="A181" s="574"/>
      <c r="B181" s="573"/>
      <c r="C181" s="516" t="s">
        <v>3045</v>
      </c>
      <c r="D181" s="501"/>
      <c r="E181" s="501"/>
      <c r="F181" s="498"/>
      <c r="G181" s="498"/>
      <c r="H181" s="498"/>
      <c r="I181" s="498"/>
      <c r="J181" s="498"/>
      <c r="K181" s="498"/>
      <c r="L181" s="478"/>
      <c r="M181" s="498"/>
      <c r="N181" s="498"/>
      <c r="O181" s="498"/>
    </row>
    <row r="182" spans="1:15" ht="62.25" customHeight="1">
      <c r="A182" s="517">
        <v>38</v>
      </c>
      <c r="B182" s="512" t="s">
        <v>3046</v>
      </c>
      <c r="C182" s="516" t="s">
        <v>3041</v>
      </c>
      <c r="D182" s="501"/>
      <c r="E182" s="501"/>
      <c r="F182" s="498"/>
      <c r="G182" s="498"/>
      <c r="H182" s="498"/>
      <c r="I182" s="498"/>
      <c r="J182" s="498"/>
      <c r="K182" s="498"/>
      <c r="L182" s="478"/>
      <c r="M182" s="498"/>
      <c r="N182" s="498"/>
      <c r="O182" s="498"/>
    </row>
    <row r="183" spans="1:15" ht="86.25" customHeight="1">
      <c r="A183" s="517">
        <v>39</v>
      </c>
      <c r="B183" s="512" t="s">
        <v>3049</v>
      </c>
      <c r="C183" s="516" t="s">
        <v>3047</v>
      </c>
      <c r="D183" s="501"/>
      <c r="E183" s="501"/>
      <c r="F183" s="498"/>
      <c r="G183" s="498"/>
      <c r="H183" s="498"/>
      <c r="I183" s="498"/>
      <c r="J183" s="498"/>
      <c r="K183" s="498"/>
      <c r="L183" s="478"/>
      <c r="M183" s="498"/>
      <c r="N183" s="498"/>
      <c r="O183" s="498"/>
    </row>
    <row r="184" spans="1:15" ht="83.25" customHeight="1">
      <c r="A184" s="517">
        <v>40</v>
      </c>
      <c r="B184" s="512" t="s">
        <v>3050</v>
      </c>
      <c r="C184" s="516" t="s">
        <v>3045</v>
      </c>
      <c r="D184" s="501"/>
      <c r="E184" s="501"/>
      <c r="F184" s="498"/>
      <c r="G184" s="498"/>
      <c r="H184" s="498"/>
      <c r="I184" s="498"/>
      <c r="J184" s="498"/>
      <c r="K184" s="498"/>
      <c r="L184" s="478"/>
      <c r="M184" s="498"/>
      <c r="N184" s="498"/>
      <c r="O184" s="498"/>
    </row>
    <row r="185" spans="1:15" ht="58.5" customHeight="1">
      <c r="A185" s="574">
        <v>41</v>
      </c>
      <c r="B185" s="573" t="s">
        <v>3051</v>
      </c>
      <c r="C185" s="516" t="s">
        <v>3053</v>
      </c>
      <c r="D185" s="501"/>
      <c r="E185" s="501"/>
      <c r="F185" s="498"/>
      <c r="G185" s="498"/>
      <c r="H185" s="498"/>
      <c r="I185" s="498"/>
      <c r="J185" s="498"/>
      <c r="K185" s="498"/>
      <c r="L185" s="478"/>
      <c r="M185" s="498"/>
      <c r="N185" s="498"/>
      <c r="O185" s="498"/>
    </row>
    <row r="186" spans="1:15" ht="63.75" customHeight="1">
      <c r="A186" s="574"/>
      <c r="B186" s="573"/>
      <c r="C186" s="516" t="s">
        <v>3052</v>
      </c>
      <c r="D186" s="501"/>
      <c r="E186" s="501"/>
      <c r="F186" s="498"/>
      <c r="G186" s="498"/>
      <c r="H186" s="498"/>
      <c r="I186" s="498"/>
      <c r="J186" s="498"/>
      <c r="K186" s="498"/>
      <c r="L186" s="478"/>
      <c r="M186" s="498"/>
      <c r="N186" s="498"/>
      <c r="O186" s="498"/>
    </row>
    <row r="187" spans="1:15" s="475" customFormat="1" ht="60.75" customHeight="1">
      <c r="A187" s="541">
        <v>42</v>
      </c>
      <c r="B187" s="540" t="s">
        <v>3214</v>
      </c>
      <c r="C187" s="544" t="s">
        <v>3216</v>
      </c>
      <c r="D187" s="512"/>
      <c r="E187" s="539">
        <v>31778.7</v>
      </c>
      <c r="F187" s="517"/>
      <c r="G187" s="517"/>
      <c r="H187" s="517"/>
      <c r="I187" s="589" t="s">
        <v>3192</v>
      </c>
      <c r="J187" s="517"/>
      <c r="K187" s="574" t="s">
        <v>19</v>
      </c>
      <c r="L187" s="572" t="s">
        <v>1244</v>
      </c>
      <c r="M187" s="517"/>
      <c r="N187" s="517"/>
      <c r="O187" s="517"/>
    </row>
    <row r="188" spans="1:15" s="475" customFormat="1" ht="25.5" customHeight="1">
      <c r="A188" s="517"/>
      <c r="B188" s="517"/>
      <c r="C188" s="539" t="s">
        <v>3193</v>
      </c>
      <c r="D188" s="512"/>
      <c r="E188" s="539" t="s">
        <v>3199</v>
      </c>
      <c r="F188" s="517"/>
      <c r="G188" s="517"/>
      <c r="H188" s="517"/>
      <c r="I188" s="589"/>
      <c r="J188" s="517"/>
      <c r="K188" s="574"/>
      <c r="L188" s="572"/>
      <c r="M188" s="517"/>
      <c r="N188" s="517"/>
      <c r="O188" s="517"/>
    </row>
    <row r="189" spans="1:15" s="475" customFormat="1" ht="39.75" customHeight="1">
      <c r="A189" s="517"/>
      <c r="B189" s="517"/>
      <c r="C189" s="516" t="s">
        <v>3194</v>
      </c>
      <c r="D189" s="512"/>
      <c r="E189" s="539" t="s">
        <v>3200</v>
      </c>
      <c r="F189" s="517"/>
      <c r="G189" s="517"/>
      <c r="H189" s="517"/>
      <c r="I189" s="589"/>
      <c r="J189" s="517"/>
      <c r="K189" s="574"/>
      <c r="L189" s="572"/>
      <c r="M189" s="517"/>
      <c r="N189" s="517"/>
      <c r="O189" s="517"/>
    </row>
    <row r="190" spans="1:15" s="475" customFormat="1" ht="41.25" customHeight="1">
      <c r="A190" s="517"/>
      <c r="B190" s="517"/>
      <c r="C190" s="516" t="s">
        <v>3195</v>
      </c>
      <c r="D190" s="512"/>
      <c r="E190" s="539" t="s">
        <v>3201</v>
      </c>
      <c r="F190" s="517"/>
      <c r="G190" s="517"/>
      <c r="H190" s="517"/>
      <c r="I190" s="589"/>
      <c r="J190" s="517"/>
      <c r="K190" s="574"/>
      <c r="L190" s="572"/>
      <c r="M190" s="517"/>
      <c r="N190" s="517"/>
      <c r="O190" s="517"/>
    </row>
    <row r="191" spans="1:15" s="475" customFormat="1" ht="36.75" customHeight="1">
      <c r="A191" s="517"/>
      <c r="B191" s="517"/>
      <c r="C191" s="516" t="s">
        <v>3196</v>
      </c>
      <c r="D191" s="512"/>
      <c r="E191" s="539" t="s">
        <v>3202</v>
      </c>
      <c r="F191" s="517"/>
      <c r="G191" s="517"/>
      <c r="H191" s="517"/>
      <c r="I191" s="589"/>
      <c r="J191" s="517"/>
      <c r="K191" s="574"/>
      <c r="L191" s="572"/>
      <c r="M191" s="517"/>
      <c r="N191" s="517"/>
      <c r="O191" s="517"/>
    </row>
    <row r="192" spans="1:15" s="475" customFormat="1" ht="57" customHeight="1">
      <c r="A192" s="517"/>
      <c r="B192" s="517"/>
      <c r="C192" s="516" t="s">
        <v>3197</v>
      </c>
      <c r="D192" s="512"/>
      <c r="E192" s="539" t="s">
        <v>3203</v>
      </c>
      <c r="F192" s="517"/>
      <c r="G192" s="517"/>
      <c r="H192" s="517"/>
      <c r="I192" s="589"/>
      <c r="J192" s="517"/>
      <c r="K192" s="574"/>
      <c r="L192" s="572"/>
      <c r="M192" s="517"/>
      <c r="N192" s="517"/>
      <c r="O192" s="517"/>
    </row>
    <row r="193" spans="1:15" ht="39" customHeight="1">
      <c r="A193" s="498"/>
      <c r="B193" s="498"/>
      <c r="C193" s="516" t="s">
        <v>3198</v>
      </c>
      <c r="D193" s="501"/>
      <c r="E193" s="539" t="s">
        <v>3204</v>
      </c>
      <c r="F193" s="517"/>
      <c r="G193" s="517"/>
      <c r="H193" s="517"/>
      <c r="I193" s="589"/>
      <c r="J193" s="498"/>
      <c r="K193" s="574"/>
      <c r="L193" s="572"/>
      <c r="M193" s="498"/>
      <c r="N193" s="498"/>
      <c r="O193" s="498"/>
    </row>
    <row r="194" spans="1:15" ht="45.75" customHeight="1">
      <c r="A194" s="498"/>
      <c r="B194" s="498"/>
      <c r="C194" s="516" t="s">
        <v>3206</v>
      </c>
      <c r="D194" s="501"/>
      <c r="E194" s="539" t="s">
        <v>3205</v>
      </c>
      <c r="F194" s="517"/>
      <c r="G194" s="517"/>
      <c r="H194" s="517"/>
      <c r="I194" s="589"/>
      <c r="J194" s="498"/>
      <c r="K194" s="574"/>
      <c r="L194" s="572"/>
      <c r="M194" s="498"/>
      <c r="N194" s="498"/>
      <c r="O194" s="498"/>
    </row>
    <row r="195" spans="1:15" s="475" customFormat="1" ht="48.75" customHeight="1">
      <c r="A195" s="517">
        <v>43</v>
      </c>
      <c r="B195" s="538" t="s">
        <v>3215</v>
      </c>
      <c r="C195" s="538" t="s">
        <v>3217</v>
      </c>
      <c r="D195" s="512"/>
      <c r="E195" s="539" t="s">
        <v>3202</v>
      </c>
      <c r="F195" s="517"/>
      <c r="G195" s="517"/>
      <c r="H195" s="517"/>
      <c r="I195" s="589" t="s">
        <v>3192</v>
      </c>
      <c r="J195" s="517"/>
      <c r="K195" s="590" t="s">
        <v>19</v>
      </c>
      <c r="L195" s="591" t="s">
        <v>1244</v>
      </c>
      <c r="M195" s="517"/>
      <c r="N195" s="517"/>
      <c r="O195" s="517"/>
    </row>
    <row r="196" spans="1:15" s="475" customFormat="1" ht="56.25" customHeight="1">
      <c r="A196" s="517"/>
      <c r="B196" s="517"/>
      <c r="C196" s="516" t="s">
        <v>3197</v>
      </c>
      <c r="D196" s="512"/>
      <c r="E196" s="539" t="s">
        <v>3203</v>
      </c>
      <c r="F196" s="517"/>
      <c r="G196" s="517"/>
      <c r="H196" s="517"/>
      <c r="I196" s="589"/>
      <c r="J196" s="517"/>
      <c r="K196" s="590"/>
      <c r="L196" s="591"/>
      <c r="M196" s="517"/>
      <c r="N196" s="517"/>
      <c r="O196" s="517"/>
    </row>
    <row r="197" spans="1:15" s="475" customFormat="1" ht="50.25" customHeight="1">
      <c r="A197" s="517"/>
      <c r="B197" s="517"/>
      <c r="C197" s="516" t="s">
        <v>3198</v>
      </c>
      <c r="D197" s="512"/>
      <c r="E197" s="539" t="s">
        <v>3204</v>
      </c>
      <c r="F197" s="517"/>
      <c r="G197" s="517"/>
      <c r="H197" s="517"/>
      <c r="I197" s="589"/>
      <c r="J197" s="517"/>
      <c r="K197" s="590"/>
      <c r="L197" s="591"/>
      <c r="M197" s="517"/>
      <c r="N197" s="517"/>
      <c r="O197" s="517"/>
    </row>
    <row r="198" spans="1:15" s="475" customFormat="1" ht="40.5" customHeight="1">
      <c r="A198" s="517"/>
      <c r="B198" s="517"/>
      <c r="C198" s="516" t="s">
        <v>3194</v>
      </c>
      <c r="D198" s="512"/>
      <c r="E198" s="539" t="s">
        <v>3210</v>
      </c>
      <c r="F198" s="517"/>
      <c r="G198" s="517"/>
      <c r="H198" s="517"/>
      <c r="I198" s="589"/>
      <c r="J198" s="517"/>
      <c r="K198" s="590"/>
      <c r="L198" s="591"/>
      <c r="M198" s="517"/>
      <c r="N198" s="517"/>
      <c r="O198" s="517"/>
    </row>
    <row r="199" spans="1:15" s="475" customFormat="1" ht="39.75" customHeight="1">
      <c r="A199" s="517"/>
      <c r="B199" s="517"/>
      <c r="C199" s="516" t="s">
        <v>3212</v>
      </c>
      <c r="D199" s="512"/>
      <c r="E199" s="539" t="s">
        <v>3211</v>
      </c>
      <c r="F199" s="517"/>
      <c r="G199" s="517"/>
      <c r="H199" s="517"/>
      <c r="I199" s="589"/>
      <c r="J199" s="517"/>
      <c r="K199" s="590"/>
      <c r="L199" s="591"/>
      <c r="M199" s="517"/>
      <c r="N199" s="517"/>
      <c r="O199" s="517"/>
    </row>
    <row r="200" spans="1:15" s="475" customFormat="1" ht="40.5" customHeight="1">
      <c r="A200" s="517"/>
      <c r="B200" s="517"/>
      <c r="C200" s="516" t="s">
        <v>3213</v>
      </c>
      <c r="D200" s="512"/>
      <c r="E200" s="539" t="s">
        <v>3205</v>
      </c>
      <c r="F200" s="517"/>
      <c r="G200" s="517"/>
      <c r="H200" s="517"/>
      <c r="I200" s="589"/>
      <c r="J200" s="517"/>
      <c r="K200" s="590"/>
      <c r="L200" s="591"/>
      <c r="M200" s="517"/>
      <c r="N200" s="517"/>
      <c r="O200" s="517"/>
    </row>
    <row r="201" spans="1:15" s="475" customFormat="1" ht="42" customHeight="1">
      <c r="A201" s="517"/>
      <c r="B201" s="517"/>
      <c r="C201" s="542" t="s">
        <v>3209</v>
      </c>
      <c r="D201" s="512"/>
      <c r="E201" s="543">
        <v>18515.02</v>
      </c>
      <c r="F201" s="517"/>
      <c r="G201" s="517"/>
      <c r="H201" s="517"/>
      <c r="I201" s="589"/>
      <c r="J201" s="517"/>
      <c r="K201" s="590"/>
      <c r="L201" s="591"/>
      <c r="M201" s="517"/>
      <c r="N201" s="517"/>
      <c r="O201" s="517"/>
    </row>
    <row r="202" spans="1:15" ht="15.75" customHeight="1">
      <c r="D202" s="515"/>
      <c r="E202" s="515"/>
    </row>
    <row r="203" spans="1:15" ht="15.75" customHeight="1">
      <c r="D203" s="515"/>
      <c r="E203" s="515"/>
    </row>
    <row r="204" spans="1:15" ht="16.5" customHeight="1">
      <c r="D204" s="515"/>
      <c r="E204" s="515"/>
    </row>
    <row r="205" spans="1:15" ht="16.5" customHeight="1">
      <c r="D205" s="515"/>
      <c r="E205" s="515"/>
    </row>
    <row r="206" spans="1:15" ht="15.75" customHeight="1">
      <c r="D206" s="515"/>
      <c r="E206" s="515"/>
    </row>
    <row r="207" spans="1:15" ht="15.75" customHeight="1">
      <c r="D207" s="515"/>
      <c r="E207" s="515"/>
    </row>
    <row r="208" spans="1:15" ht="16.5" customHeight="1">
      <c r="D208" s="515"/>
      <c r="E208" s="515"/>
    </row>
    <row r="209" spans="4:5" ht="15.75" customHeight="1">
      <c r="D209" s="515"/>
      <c r="E209" s="515"/>
    </row>
    <row r="210" spans="4:5" ht="15.75" customHeight="1">
      <c r="E210" s="515"/>
    </row>
    <row r="211" spans="4:5" ht="16.5" customHeight="1">
      <c r="E211" s="515"/>
    </row>
    <row r="212" spans="4:5">
      <c r="E212" s="515"/>
    </row>
  </sheetData>
  <mergeCells count="42">
    <mergeCell ref="E119:E125"/>
    <mergeCell ref="E126:E133"/>
    <mergeCell ref="I195:I201"/>
    <mergeCell ref="K195:K201"/>
    <mergeCell ref="L195:L201"/>
    <mergeCell ref="I136:I156"/>
    <mergeCell ref="K136:K156"/>
    <mergeCell ref="K187:K194"/>
    <mergeCell ref="L187:L194"/>
    <mergeCell ref="I187:I194"/>
    <mergeCell ref="E136:E156"/>
    <mergeCell ref="L157:L165"/>
    <mergeCell ref="I157:I165"/>
    <mergeCell ref="E157:E165"/>
    <mergeCell ref="K157:K165"/>
    <mergeCell ref="A1:O1"/>
    <mergeCell ref="A2:A3"/>
    <mergeCell ref="C2:C3"/>
    <mergeCell ref="B2:B3"/>
    <mergeCell ref="D2:D3"/>
    <mergeCell ref="E2:E3"/>
    <mergeCell ref="F2:F3"/>
    <mergeCell ref="L2:O2"/>
    <mergeCell ref="G2:G3"/>
    <mergeCell ref="H2:H3"/>
    <mergeCell ref="I2:I3"/>
    <mergeCell ref="J2:J3"/>
    <mergeCell ref="K2:K3"/>
    <mergeCell ref="B136:B156"/>
    <mergeCell ref="A136:A156"/>
    <mergeCell ref="B157:B165"/>
    <mergeCell ref="A157:A165"/>
    <mergeCell ref="B185:B186"/>
    <mergeCell ref="A185:A186"/>
    <mergeCell ref="B175:B177"/>
    <mergeCell ref="A175:A177"/>
    <mergeCell ref="B178:B181"/>
    <mergeCell ref="A178:A181"/>
    <mergeCell ref="B170:B174"/>
    <mergeCell ref="A170:A174"/>
    <mergeCell ref="B166:B169"/>
    <mergeCell ref="A166:A169"/>
  </mergeCells>
  <pageMargins left="0.70866141732283472" right="0.70866141732283472" top="0.74803149606299213" bottom="0.74803149606299213" header="0.31496062992125984" footer="0.31496062992125984"/>
  <pageSetup paperSize="9" scale="48" orientation="landscape" verticalDpi="0" r:id="rId1"/>
  <rowBreaks count="6" manualBreakCount="6">
    <brk id="71" max="14" man="1"/>
    <brk id="79" max="14" man="1"/>
    <brk id="113" max="14" man="1"/>
    <brk id="135" max="14" man="1"/>
    <brk id="148" max="14" man="1"/>
    <brk id="165" max="14" man="1"/>
  </rowBreaks>
</worksheet>
</file>

<file path=xl/worksheets/sheet7.xml><?xml version="1.0" encoding="utf-8"?>
<worksheet xmlns="http://schemas.openxmlformats.org/spreadsheetml/2006/main" xmlns:r="http://schemas.openxmlformats.org/officeDocument/2006/relationships">
  <dimension ref="A1:AH44"/>
  <sheetViews>
    <sheetView topLeftCell="A7" workbookViewId="0">
      <selection activeCell="D9" sqref="D9"/>
    </sheetView>
  </sheetViews>
  <sheetFormatPr defaultRowHeight="12.75"/>
  <cols>
    <col min="1" max="1" width="4.85546875" style="92" customWidth="1"/>
    <col min="2" max="2" width="17.7109375" style="92" customWidth="1"/>
    <col min="3" max="3" width="20.5703125" style="92" customWidth="1"/>
    <col min="4" max="4" width="13.28515625" style="92" customWidth="1"/>
    <col min="5" max="9" width="9.140625" style="92"/>
    <col min="10" max="10" width="12.28515625" style="92" customWidth="1"/>
    <col min="11" max="11" width="20.7109375" style="92" customWidth="1"/>
    <col min="12" max="12" width="15.28515625" style="92" customWidth="1"/>
    <col min="13" max="13" width="23" style="92" customWidth="1"/>
    <col min="14" max="14" width="12.85546875" style="92" customWidth="1"/>
    <col min="15" max="18" width="9.140625" style="92"/>
    <col min="19" max="16384" width="9.140625" style="90"/>
  </cols>
  <sheetData>
    <row r="1" spans="1:34" ht="57.75" customHeight="1">
      <c r="A1" s="598" t="s">
        <v>0</v>
      </c>
      <c r="B1" s="554" t="s">
        <v>1</v>
      </c>
      <c r="C1" s="554" t="s">
        <v>2</v>
      </c>
      <c r="D1" s="554" t="s">
        <v>3</v>
      </c>
      <c r="E1" s="554" t="s">
        <v>4</v>
      </c>
      <c r="F1" s="554" t="s">
        <v>826</v>
      </c>
      <c r="G1" s="555" t="s">
        <v>5</v>
      </c>
      <c r="H1" s="555" t="s">
        <v>6</v>
      </c>
      <c r="I1" s="554" t="s">
        <v>7</v>
      </c>
      <c r="J1" s="554" t="s">
        <v>8</v>
      </c>
      <c r="K1" s="554" t="s">
        <v>9</v>
      </c>
      <c r="L1" s="554" t="s">
        <v>10</v>
      </c>
      <c r="M1" s="554" t="s">
        <v>11</v>
      </c>
      <c r="N1" s="554" t="s">
        <v>12</v>
      </c>
      <c r="O1" s="554" t="s">
        <v>17</v>
      </c>
      <c r="P1" s="554"/>
      <c r="Q1" s="554"/>
      <c r="R1" s="554"/>
      <c r="S1" s="89"/>
      <c r="T1" s="89"/>
      <c r="U1" s="89"/>
      <c r="V1" s="89"/>
      <c r="W1" s="89"/>
      <c r="X1" s="89"/>
      <c r="Y1" s="89"/>
      <c r="Z1" s="89"/>
      <c r="AA1" s="89"/>
      <c r="AB1" s="89"/>
      <c r="AC1" s="89"/>
      <c r="AD1" s="89"/>
      <c r="AE1" s="89"/>
      <c r="AF1" s="89"/>
      <c r="AG1" s="89"/>
      <c r="AH1" s="89"/>
    </row>
    <row r="2" spans="1:34" ht="57.75" customHeight="1">
      <c r="A2" s="598"/>
      <c r="B2" s="554"/>
      <c r="C2" s="554"/>
      <c r="D2" s="554"/>
      <c r="E2" s="554"/>
      <c r="F2" s="554"/>
      <c r="G2" s="555"/>
      <c r="H2" s="555"/>
      <c r="I2" s="554"/>
      <c r="J2" s="554"/>
      <c r="K2" s="554"/>
      <c r="L2" s="554"/>
      <c r="M2" s="554"/>
      <c r="N2" s="554"/>
      <c r="O2" s="99" t="s">
        <v>13</v>
      </c>
      <c r="P2" s="99" t="s">
        <v>14</v>
      </c>
      <c r="Q2" s="99" t="s">
        <v>15</v>
      </c>
      <c r="R2" s="99" t="s">
        <v>16</v>
      </c>
      <c r="S2" s="89"/>
      <c r="T2" s="89"/>
      <c r="U2" s="89"/>
      <c r="V2" s="89"/>
      <c r="W2" s="89"/>
      <c r="X2" s="89"/>
      <c r="Y2" s="89"/>
      <c r="Z2" s="89"/>
      <c r="AA2" s="89"/>
      <c r="AB2" s="89"/>
      <c r="AC2" s="89"/>
      <c r="AD2" s="89"/>
      <c r="AE2" s="89"/>
      <c r="AF2" s="89"/>
      <c r="AG2" s="89"/>
      <c r="AH2" s="89"/>
    </row>
    <row r="3" spans="1:34" ht="93.75" customHeight="1">
      <c r="A3" s="80">
        <v>1</v>
      </c>
      <c r="B3" s="8" t="s">
        <v>133</v>
      </c>
      <c r="C3" s="8" t="s">
        <v>1953</v>
      </c>
      <c r="D3" s="100" t="s">
        <v>1994</v>
      </c>
      <c r="E3" s="8">
        <v>47.6</v>
      </c>
      <c r="F3" s="8">
        <v>1930</v>
      </c>
      <c r="G3" s="8"/>
      <c r="H3" s="8"/>
      <c r="I3" s="26"/>
      <c r="J3" s="8" t="s">
        <v>1986</v>
      </c>
      <c r="K3" s="18"/>
      <c r="L3" s="81" t="s">
        <v>1995</v>
      </c>
      <c r="M3" s="18"/>
      <c r="N3" s="8" t="s">
        <v>19</v>
      </c>
      <c r="O3" s="8"/>
      <c r="P3" s="8"/>
      <c r="Q3" s="8"/>
      <c r="R3" s="18"/>
      <c r="S3" s="89"/>
      <c r="T3" s="89"/>
      <c r="U3" s="89"/>
      <c r="V3" s="89"/>
      <c r="W3" s="89"/>
      <c r="X3" s="89"/>
      <c r="Y3" s="89"/>
      <c r="Z3" s="89"/>
      <c r="AA3" s="89"/>
      <c r="AB3" s="89"/>
      <c r="AC3" s="89"/>
      <c r="AD3" s="89"/>
      <c r="AE3" s="89"/>
      <c r="AF3" s="89"/>
      <c r="AG3" s="89"/>
      <c r="AH3" s="89"/>
    </row>
    <row r="4" spans="1:34" ht="81.75" customHeight="1">
      <c r="A4" s="80">
        <v>2</v>
      </c>
      <c r="B4" s="8" t="s">
        <v>133</v>
      </c>
      <c r="C4" s="8" t="s">
        <v>1955</v>
      </c>
      <c r="D4" s="128"/>
      <c r="E4" s="8"/>
      <c r="F4" s="8">
        <v>1930</v>
      </c>
      <c r="G4" s="8"/>
      <c r="H4" s="8"/>
      <c r="I4" s="26"/>
      <c r="J4" s="8"/>
      <c r="K4" s="18"/>
      <c r="L4" s="81" t="s">
        <v>1954</v>
      </c>
      <c r="M4" s="18"/>
      <c r="N4" s="8" t="s">
        <v>19</v>
      </c>
      <c r="O4" s="234"/>
      <c r="P4" s="234"/>
      <c r="Q4" s="234"/>
      <c r="R4" s="235"/>
      <c r="S4" s="89"/>
      <c r="T4" s="89"/>
      <c r="U4" s="89"/>
      <c r="V4" s="89"/>
      <c r="W4" s="89"/>
      <c r="X4" s="89"/>
      <c r="Y4" s="89"/>
      <c r="Z4" s="89"/>
      <c r="AA4" s="89"/>
      <c r="AB4" s="89"/>
      <c r="AC4" s="89"/>
      <c r="AD4" s="89"/>
      <c r="AE4" s="89"/>
      <c r="AF4" s="89"/>
      <c r="AG4" s="89"/>
      <c r="AH4" s="89"/>
    </row>
    <row r="5" spans="1:34" s="137" customFormat="1" ht="165.75">
      <c r="A5" s="80">
        <v>3</v>
      </c>
      <c r="B5" s="8" t="s">
        <v>133</v>
      </c>
      <c r="C5" s="8" t="s">
        <v>219</v>
      </c>
      <c r="D5" s="100" t="s">
        <v>1583</v>
      </c>
      <c r="E5" s="8">
        <v>46.5</v>
      </c>
      <c r="F5" s="8">
        <v>1930</v>
      </c>
      <c r="G5" s="8">
        <v>35612.230000000003</v>
      </c>
      <c r="H5" s="8">
        <v>35612.230000000003</v>
      </c>
      <c r="I5" s="26">
        <v>632166.56999999995</v>
      </c>
      <c r="J5" s="8" t="s">
        <v>63</v>
      </c>
      <c r="K5" s="18" t="s">
        <v>1674</v>
      </c>
      <c r="L5" s="81" t="s">
        <v>1912</v>
      </c>
      <c r="M5" s="18" t="s">
        <v>1887</v>
      </c>
      <c r="N5" s="8" t="s">
        <v>19</v>
      </c>
      <c r="O5" s="8"/>
      <c r="P5" s="8"/>
      <c r="Q5" s="8"/>
      <c r="R5" s="18"/>
      <c r="S5" s="136"/>
      <c r="T5" s="136"/>
      <c r="U5" s="136"/>
      <c r="V5" s="136"/>
      <c r="W5" s="136"/>
      <c r="X5" s="136"/>
      <c r="Y5" s="136"/>
      <c r="Z5" s="136"/>
      <c r="AA5" s="136"/>
      <c r="AB5" s="136"/>
      <c r="AC5" s="136"/>
      <c r="AD5" s="136"/>
      <c r="AE5" s="136"/>
      <c r="AF5" s="136"/>
      <c r="AG5" s="136"/>
      <c r="AH5" s="136"/>
    </row>
    <row r="6" spans="1:34" s="137" customFormat="1" ht="90">
      <c r="A6" s="80">
        <v>4</v>
      </c>
      <c r="B6" s="8" t="s">
        <v>133</v>
      </c>
      <c r="C6" s="8" t="s">
        <v>1956</v>
      </c>
      <c r="D6" s="236" t="s">
        <v>1996</v>
      </c>
      <c r="E6" s="234">
        <v>46.8</v>
      </c>
      <c r="F6" s="234"/>
      <c r="G6" s="234"/>
      <c r="H6" s="234"/>
      <c r="I6" s="237"/>
      <c r="J6" s="234" t="s">
        <v>1986</v>
      </c>
      <c r="K6" s="235"/>
      <c r="L6" s="242" t="s">
        <v>1997</v>
      </c>
      <c r="M6" s="235"/>
      <c r="N6" s="8" t="s">
        <v>19</v>
      </c>
      <c r="O6" s="234"/>
      <c r="P6" s="234"/>
      <c r="Q6" s="234"/>
      <c r="R6" s="235"/>
      <c r="S6" s="136"/>
      <c r="T6" s="136"/>
      <c r="U6" s="136"/>
      <c r="V6" s="136"/>
      <c r="W6" s="136"/>
      <c r="X6" s="136"/>
      <c r="Y6" s="136"/>
      <c r="Z6" s="136"/>
      <c r="AA6" s="136"/>
      <c r="AB6" s="136"/>
      <c r="AC6" s="136"/>
      <c r="AD6" s="136"/>
      <c r="AE6" s="136"/>
      <c r="AF6" s="136"/>
      <c r="AG6" s="136"/>
      <c r="AH6" s="136"/>
    </row>
    <row r="7" spans="1:34" s="137" customFormat="1" ht="90">
      <c r="A7" s="80">
        <v>5</v>
      </c>
      <c r="B7" s="8" t="s">
        <v>133</v>
      </c>
      <c r="C7" s="8" t="s">
        <v>1957</v>
      </c>
      <c r="D7" s="236" t="s">
        <v>1998</v>
      </c>
      <c r="E7" s="234">
        <v>47</v>
      </c>
      <c r="F7" s="234"/>
      <c r="G7" s="234"/>
      <c r="H7" s="234"/>
      <c r="I7" s="237"/>
      <c r="J7" s="234" t="s">
        <v>1982</v>
      </c>
      <c r="K7" s="235"/>
      <c r="L7" s="242" t="s">
        <v>1999</v>
      </c>
      <c r="M7" s="235"/>
      <c r="N7" s="8" t="s">
        <v>19</v>
      </c>
      <c r="O7" s="234"/>
      <c r="P7" s="234"/>
      <c r="Q7" s="234"/>
      <c r="R7" s="235"/>
      <c r="S7" s="136"/>
      <c r="T7" s="136"/>
      <c r="U7" s="136"/>
      <c r="V7" s="136"/>
      <c r="W7" s="136"/>
      <c r="X7" s="136"/>
      <c r="Y7" s="136"/>
      <c r="Z7" s="136"/>
      <c r="AA7" s="136"/>
      <c r="AB7" s="136"/>
      <c r="AC7" s="136"/>
      <c r="AD7" s="136"/>
      <c r="AE7" s="136"/>
      <c r="AF7" s="136"/>
      <c r="AG7" s="136"/>
      <c r="AH7" s="136"/>
    </row>
    <row r="8" spans="1:34" s="137" customFormat="1" ht="78.75">
      <c r="A8" s="80">
        <v>6</v>
      </c>
      <c r="B8" s="8" t="s">
        <v>133</v>
      </c>
      <c r="C8" s="8" t="s">
        <v>1958</v>
      </c>
      <c r="D8" s="236"/>
      <c r="E8" s="234"/>
      <c r="F8" s="234"/>
      <c r="G8" s="234"/>
      <c r="H8" s="234"/>
      <c r="I8" s="237"/>
      <c r="J8" s="234" t="s">
        <v>2168</v>
      </c>
      <c r="K8" s="235"/>
      <c r="L8" s="242" t="s">
        <v>2169</v>
      </c>
      <c r="M8" s="235"/>
      <c r="N8" s="8"/>
      <c r="O8" s="234"/>
      <c r="P8" s="234"/>
      <c r="Q8" s="234"/>
      <c r="R8" s="235"/>
      <c r="S8" s="136"/>
      <c r="T8" s="136"/>
      <c r="U8" s="136"/>
      <c r="V8" s="136"/>
      <c r="W8" s="136"/>
      <c r="X8" s="136"/>
      <c r="Y8" s="136"/>
      <c r="Z8" s="136"/>
      <c r="AA8" s="136"/>
      <c r="AB8" s="136"/>
      <c r="AC8" s="136"/>
      <c r="AD8" s="136"/>
      <c r="AE8" s="136"/>
      <c r="AF8" s="136"/>
      <c r="AG8" s="136"/>
      <c r="AH8" s="136"/>
    </row>
    <row r="9" spans="1:34" s="137" customFormat="1" ht="45">
      <c r="A9" s="80">
        <v>7</v>
      </c>
      <c r="B9" s="8" t="s">
        <v>133</v>
      </c>
      <c r="C9" s="8" t="s">
        <v>1959</v>
      </c>
      <c r="D9" s="236" t="s">
        <v>2190</v>
      </c>
      <c r="E9" s="234"/>
      <c r="F9" s="234"/>
      <c r="G9" s="234"/>
      <c r="H9" s="234"/>
      <c r="I9" s="237"/>
      <c r="J9" s="234"/>
      <c r="K9" s="235"/>
      <c r="L9" s="238" t="s">
        <v>2204</v>
      </c>
      <c r="M9" s="235"/>
      <c r="N9" s="8" t="s">
        <v>19</v>
      </c>
      <c r="O9" s="234"/>
      <c r="P9" s="234"/>
      <c r="Q9" s="234"/>
      <c r="R9" s="235"/>
      <c r="S9" s="136"/>
      <c r="T9" s="136"/>
      <c r="U9" s="136"/>
      <c r="V9" s="136"/>
      <c r="W9" s="136"/>
      <c r="X9" s="136"/>
      <c r="Y9" s="136"/>
      <c r="Z9" s="136"/>
      <c r="AA9" s="136"/>
      <c r="AB9" s="136"/>
      <c r="AC9" s="136"/>
      <c r="AD9" s="136"/>
      <c r="AE9" s="136"/>
      <c r="AF9" s="136"/>
      <c r="AG9" s="136"/>
      <c r="AH9" s="136"/>
    </row>
    <row r="10" spans="1:34" s="137" customFormat="1" ht="165.75">
      <c r="A10" s="80">
        <v>8</v>
      </c>
      <c r="B10" s="8" t="s">
        <v>133</v>
      </c>
      <c r="C10" s="8" t="s">
        <v>1960</v>
      </c>
      <c r="D10" s="87" t="s">
        <v>1584</v>
      </c>
      <c r="E10" s="8">
        <v>46.1</v>
      </c>
      <c r="F10" s="8">
        <v>1930</v>
      </c>
      <c r="G10" s="8">
        <v>35301.89</v>
      </c>
      <c r="H10" s="8">
        <v>35301.89</v>
      </c>
      <c r="I10" s="27">
        <v>676071.71</v>
      </c>
      <c r="J10" s="8" t="s">
        <v>63</v>
      </c>
      <c r="K10" s="18" t="s">
        <v>1674</v>
      </c>
      <c r="L10" s="81" t="s">
        <v>1911</v>
      </c>
      <c r="M10" s="18" t="s">
        <v>1888</v>
      </c>
      <c r="N10" s="8" t="s">
        <v>19</v>
      </c>
      <c r="O10" s="132" t="s">
        <v>103</v>
      </c>
      <c r="P10" s="8" t="s">
        <v>661</v>
      </c>
      <c r="Q10" s="8"/>
      <c r="R10" s="18"/>
      <c r="S10" s="136"/>
      <c r="T10" s="136"/>
      <c r="U10" s="136"/>
      <c r="V10" s="136"/>
      <c r="W10" s="136"/>
      <c r="X10" s="136"/>
      <c r="Y10" s="136"/>
      <c r="Z10" s="136"/>
      <c r="AA10" s="136"/>
      <c r="AB10" s="136"/>
      <c r="AC10" s="136"/>
      <c r="AD10" s="136"/>
      <c r="AE10" s="136"/>
      <c r="AF10" s="136"/>
      <c r="AG10" s="136"/>
      <c r="AH10" s="136"/>
    </row>
    <row r="11" spans="1:34" s="4" customFormat="1" ht="112.5">
      <c r="A11" s="80">
        <v>9</v>
      </c>
      <c r="B11" s="34" t="s">
        <v>133</v>
      </c>
      <c r="C11" s="5" t="s">
        <v>1961</v>
      </c>
      <c r="D11" s="87" t="s">
        <v>1585</v>
      </c>
      <c r="E11" s="5">
        <v>46.5</v>
      </c>
      <c r="F11" s="5">
        <v>1930</v>
      </c>
      <c r="G11" s="5">
        <v>32431.18</v>
      </c>
      <c r="H11" s="5">
        <v>32431.18</v>
      </c>
      <c r="I11" s="20">
        <v>632166.56999999995</v>
      </c>
      <c r="J11" s="5" t="s">
        <v>63</v>
      </c>
      <c r="K11" s="18" t="s">
        <v>1674</v>
      </c>
      <c r="L11" s="14" t="s">
        <v>1910</v>
      </c>
      <c r="M11" s="18" t="s">
        <v>1670</v>
      </c>
      <c r="N11" s="5" t="s">
        <v>19</v>
      </c>
      <c r="O11" s="40" t="s">
        <v>103</v>
      </c>
      <c r="P11" s="18" t="s">
        <v>661</v>
      </c>
      <c r="Q11" s="5"/>
      <c r="R11" s="5"/>
      <c r="S11" s="7"/>
      <c r="T11" s="7"/>
      <c r="U11" s="7"/>
      <c r="V11" s="7"/>
      <c r="W11" s="7"/>
      <c r="X11" s="7"/>
      <c r="Y11" s="7"/>
      <c r="Z11" s="7"/>
      <c r="AA11" s="7"/>
      <c r="AB11" s="7"/>
      <c r="AC11" s="7"/>
      <c r="AD11" s="7"/>
      <c r="AE11" s="7"/>
      <c r="AF11" s="7"/>
      <c r="AG11" s="7"/>
      <c r="AH11" s="7"/>
    </row>
    <row r="12" spans="1:34" s="4" customFormat="1" ht="90">
      <c r="A12" s="80">
        <v>10</v>
      </c>
      <c r="B12" s="8" t="s">
        <v>133</v>
      </c>
      <c r="C12" s="8" t="s">
        <v>1962</v>
      </c>
      <c r="D12" s="240" t="s">
        <v>2097</v>
      </c>
      <c r="E12" s="231">
        <v>45.8</v>
      </c>
      <c r="F12" s="5">
        <v>1930</v>
      </c>
      <c r="G12" s="231"/>
      <c r="H12" s="231"/>
      <c r="I12" s="241"/>
      <c r="J12" s="231"/>
      <c r="K12" s="235"/>
      <c r="L12" s="242" t="s">
        <v>2006</v>
      </c>
      <c r="M12" s="235"/>
      <c r="N12" s="5" t="s">
        <v>19</v>
      </c>
      <c r="O12" s="227"/>
      <c r="P12" s="235"/>
      <c r="Q12" s="231"/>
      <c r="R12" s="231"/>
      <c r="S12" s="7"/>
      <c r="T12" s="7"/>
      <c r="U12" s="7"/>
      <c r="V12" s="7"/>
      <c r="W12" s="7"/>
      <c r="X12" s="7"/>
      <c r="Y12" s="7"/>
      <c r="Z12" s="7"/>
      <c r="AA12" s="7"/>
      <c r="AB12" s="7"/>
      <c r="AC12" s="7"/>
      <c r="AD12" s="7"/>
      <c r="AE12" s="7"/>
      <c r="AF12" s="7"/>
      <c r="AG12" s="7"/>
      <c r="AH12" s="7"/>
    </row>
    <row r="13" spans="1:34" s="4" customFormat="1" ht="78.75">
      <c r="A13" s="80">
        <v>11</v>
      </c>
      <c r="B13" s="8" t="s">
        <v>133</v>
      </c>
      <c r="C13" s="8" t="s">
        <v>1963</v>
      </c>
      <c r="D13" s="240" t="s">
        <v>2005</v>
      </c>
      <c r="E13" s="231">
        <v>47.4</v>
      </c>
      <c r="F13" s="231"/>
      <c r="G13" s="231"/>
      <c r="H13" s="231"/>
      <c r="I13" s="241"/>
      <c r="J13" s="231" t="s">
        <v>2007</v>
      </c>
      <c r="K13" s="235"/>
      <c r="L13" s="242" t="s">
        <v>2098</v>
      </c>
      <c r="M13" s="235"/>
      <c r="N13" s="5" t="s">
        <v>19</v>
      </c>
      <c r="O13" s="227"/>
      <c r="P13" s="235"/>
      <c r="Q13" s="231"/>
      <c r="R13" s="231"/>
      <c r="S13" s="7"/>
      <c r="T13" s="7"/>
      <c r="U13" s="7"/>
      <c r="V13" s="7"/>
      <c r="W13" s="7"/>
      <c r="X13" s="7"/>
      <c r="Y13" s="7"/>
      <c r="Z13" s="7"/>
      <c r="AA13" s="7"/>
      <c r="AB13" s="7"/>
      <c r="AC13" s="7"/>
      <c r="AD13" s="7"/>
      <c r="AE13" s="7"/>
      <c r="AF13" s="7"/>
      <c r="AG13" s="7"/>
      <c r="AH13" s="7"/>
    </row>
    <row r="14" spans="1:34" s="4" customFormat="1" ht="112.5">
      <c r="A14" s="80">
        <v>12</v>
      </c>
      <c r="B14" s="34" t="s">
        <v>133</v>
      </c>
      <c r="C14" s="5" t="s">
        <v>222</v>
      </c>
      <c r="D14" s="100" t="s">
        <v>1908</v>
      </c>
      <c r="E14" s="5">
        <v>46.5</v>
      </c>
      <c r="F14" s="5">
        <v>1930</v>
      </c>
      <c r="G14" s="5">
        <v>34138.080000000002</v>
      </c>
      <c r="H14" s="5">
        <v>34138.080000000002</v>
      </c>
      <c r="I14" s="21">
        <v>632166.56999999995</v>
      </c>
      <c r="J14" s="5" t="s">
        <v>63</v>
      </c>
      <c r="K14" s="18" t="s">
        <v>1674</v>
      </c>
      <c r="L14" s="14" t="s">
        <v>1909</v>
      </c>
      <c r="M14" s="18" t="s">
        <v>1670</v>
      </c>
      <c r="N14" s="5" t="s">
        <v>19</v>
      </c>
      <c r="O14" s="5" t="s">
        <v>103</v>
      </c>
      <c r="P14" s="5"/>
      <c r="Q14" s="5"/>
      <c r="R14" s="5"/>
      <c r="S14" s="7"/>
      <c r="T14" s="7"/>
      <c r="U14" s="7"/>
      <c r="V14" s="7"/>
      <c r="W14" s="7"/>
      <c r="X14" s="7"/>
      <c r="Y14" s="7"/>
      <c r="Z14" s="7"/>
      <c r="AA14" s="7"/>
      <c r="AB14" s="7"/>
      <c r="AC14" s="7"/>
      <c r="AD14" s="7"/>
      <c r="AE14" s="7"/>
      <c r="AF14" s="7"/>
      <c r="AG14" s="7"/>
      <c r="AH14" s="7"/>
    </row>
    <row r="15" spans="1:34" s="4" customFormat="1" ht="90">
      <c r="A15" s="80">
        <v>13</v>
      </c>
      <c r="B15" s="34" t="s">
        <v>133</v>
      </c>
      <c r="C15" s="5" t="s">
        <v>1964</v>
      </c>
      <c r="D15" s="236" t="s">
        <v>1980</v>
      </c>
      <c r="E15" s="231">
        <v>36.299999999999997</v>
      </c>
      <c r="F15" s="231"/>
      <c r="G15" s="231"/>
      <c r="H15" s="231"/>
      <c r="I15" s="243"/>
      <c r="J15" s="231" t="s">
        <v>1982</v>
      </c>
      <c r="K15" s="235"/>
      <c r="L15" s="242" t="s">
        <v>1981</v>
      </c>
      <c r="M15" s="235"/>
      <c r="N15" s="5" t="s">
        <v>19</v>
      </c>
      <c r="O15" s="231"/>
      <c r="P15" s="231"/>
      <c r="Q15" s="231"/>
      <c r="R15" s="231"/>
      <c r="S15" s="7"/>
      <c r="T15" s="7"/>
      <c r="U15" s="7"/>
      <c r="V15" s="7"/>
      <c r="W15" s="7"/>
      <c r="X15" s="7"/>
      <c r="Y15" s="7"/>
      <c r="Z15" s="7"/>
      <c r="AA15" s="7"/>
      <c r="AB15" s="7"/>
      <c r="AC15" s="7"/>
      <c r="AD15" s="7"/>
      <c r="AE15" s="7"/>
      <c r="AF15" s="7"/>
      <c r="AG15" s="7"/>
      <c r="AH15" s="7"/>
    </row>
    <row r="16" spans="1:34" s="4" customFormat="1" ht="38.25">
      <c r="A16" s="80">
        <v>14</v>
      </c>
      <c r="B16" s="34" t="s">
        <v>133</v>
      </c>
      <c r="C16" s="5" t="s">
        <v>1965</v>
      </c>
      <c r="D16" s="236"/>
      <c r="E16" s="231"/>
      <c r="F16" s="231"/>
      <c r="G16" s="231"/>
      <c r="H16" s="231"/>
      <c r="I16" s="243"/>
      <c r="J16" s="231"/>
      <c r="K16" s="235"/>
      <c r="L16" s="242"/>
      <c r="M16" s="235"/>
      <c r="N16" s="5" t="s">
        <v>19</v>
      </c>
      <c r="O16" s="231"/>
      <c r="P16" s="231"/>
      <c r="Q16" s="231"/>
      <c r="R16" s="231"/>
      <c r="S16" s="7"/>
      <c r="T16" s="7"/>
      <c r="U16" s="7"/>
      <c r="V16" s="7"/>
      <c r="W16" s="7"/>
      <c r="X16" s="7"/>
      <c r="Y16" s="7"/>
      <c r="Z16" s="7"/>
      <c r="AA16" s="7"/>
      <c r="AB16" s="7"/>
      <c r="AC16" s="7"/>
      <c r="AD16" s="7"/>
      <c r="AE16" s="7"/>
      <c r="AF16" s="7"/>
      <c r="AG16" s="7"/>
      <c r="AH16" s="7"/>
    </row>
    <row r="17" spans="1:34" s="4" customFormat="1" ht="38.25">
      <c r="A17" s="80">
        <v>15</v>
      </c>
      <c r="B17" s="34" t="s">
        <v>133</v>
      </c>
      <c r="C17" s="5" t="s">
        <v>1966</v>
      </c>
      <c r="D17" s="236"/>
      <c r="E17" s="231">
        <v>37.1</v>
      </c>
      <c r="F17" s="231"/>
      <c r="G17" s="231"/>
      <c r="H17" s="231"/>
      <c r="I17" s="243"/>
      <c r="J17" s="231"/>
      <c r="K17" s="235"/>
      <c r="L17" s="242" t="s">
        <v>2735</v>
      </c>
      <c r="M17" s="235"/>
      <c r="N17" s="5" t="s">
        <v>19</v>
      </c>
      <c r="O17" s="231"/>
      <c r="P17" s="231"/>
      <c r="Q17" s="231"/>
      <c r="R17" s="231"/>
      <c r="S17" s="7"/>
      <c r="T17" s="7"/>
      <c r="U17" s="7"/>
      <c r="V17" s="7"/>
      <c r="W17" s="7"/>
      <c r="X17" s="7"/>
      <c r="Y17" s="7"/>
      <c r="Z17" s="7"/>
      <c r="AA17" s="7"/>
      <c r="AB17" s="7"/>
      <c r="AC17" s="7"/>
      <c r="AD17" s="7"/>
      <c r="AE17" s="7"/>
      <c r="AF17" s="7"/>
      <c r="AG17" s="7"/>
      <c r="AH17" s="7"/>
    </row>
    <row r="18" spans="1:34" s="4" customFormat="1" ht="90">
      <c r="A18" s="80">
        <v>16</v>
      </c>
      <c r="B18" s="34" t="s">
        <v>133</v>
      </c>
      <c r="C18" s="5" t="s">
        <v>1967</v>
      </c>
      <c r="D18" s="236" t="s">
        <v>1983</v>
      </c>
      <c r="E18" s="231">
        <v>36.299999999999997</v>
      </c>
      <c r="F18" s="231"/>
      <c r="G18" s="231"/>
      <c r="H18" s="231"/>
      <c r="I18" s="243"/>
      <c r="J18" s="231"/>
      <c r="K18" s="234" t="s">
        <v>1982</v>
      </c>
      <c r="L18" s="242" t="s">
        <v>1984</v>
      </c>
      <c r="M18" s="235"/>
      <c r="N18" s="5" t="s">
        <v>19</v>
      </c>
      <c r="O18" s="231"/>
      <c r="P18" s="231"/>
      <c r="Q18" s="231"/>
      <c r="R18" s="231"/>
      <c r="S18" s="7"/>
      <c r="T18" s="7"/>
      <c r="U18" s="7"/>
      <c r="V18" s="7"/>
      <c r="W18" s="7"/>
      <c r="X18" s="7"/>
      <c r="Y18" s="7"/>
      <c r="Z18" s="7"/>
      <c r="AA18" s="7"/>
      <c r="AB18" s="7"/>
      <c r="AC18" s="7"/>
      <c r="AD18" s="7"/>
      <c r="AE18" s="7"/>
      <c r="AF18" s="7"/>
      <c r="AG18" s="7"/>
      <c r="AH18" s="7"/>
    </row>
    <row r="19" spans="1:34" s="4" customFormat="1" ht="90">
      <c r="A19" s="80">
        <v>17</v>
      </c>
      <c r="B19" s="34" t="s">
        <v>133</v>
      </c>
      <c r="C19" s="5" t="s">
        <v>1968</v>
      </c>
      <c r="D19" s="236" t="s">
        <v>1985</v>
      </c>
      <c r="E19" s="231">
        <v>35.799999999999997</v>
      </c>
      <c r="F19" s="231"/>
      <c r="G19" s="231"/>
      <c r="H19" s="231"/>
      <c r="I19" s="243"/>
      <c r="J19" s="231"/>
      <c r="K19" s="234" t="s">
        <v>1986</v>
      </c>
      <c r="L19" s="242" t="s">
        <v>1988</v>
      </c>
      <c r="M19" s="235"/>
      <c r="N19" s="5" t="s">
        <v>19</v>
      </c>
      <c r="O19" s="231"/>
      <c r="P19" s="231"/>
      <c r="Q19" s="231"/>
      <c r="R19" s="231"/>
      <c r="S19" s="7"/>
      <c r="T19" s="7"/>
      <c r="U19" s="7"/>
      <c r="V19" s="7"/>
      <c r="W19" s="7"/>
      <c r="X19" s="7"/>
      <c r="Y19" s="7"/>
      <c r="Z19" s="7"/>
      <c r="AA19" s="7"/>
      <c r="AB19" s="7"/>
      <c r="AC19" s="7"/>
      <c r="AD19" s="7"/>
      <c r="AE19" s="7"/>
      <c r="AF19" s="7"/>
      <c r="AG19" s="7"/>
      <c r="AH19" s="7"/>
    </row>
    <row r="20" spans="1:34" s="4" customFormat="1" ht="90">
      <c r="A20" s="80">
        <v>18</v>
      </c>
      <c r="B20" s="34" t="s">
        <v>133</v>
      </c>
      <c r="C20" s="5" t="s">
        <v>1969</v>
      </c>
      <c r="D20" s="236" t="s">
        <v>1987</v>
      </c>
      <c r="E20" s="231">
        <v>47.7</v>
      </c>
      <c r="F20" s="231"/>
      <c r="G20" s="231"/>
      <c r="H20" s="231"/>
      <c r="I20" s="243"/>
      <c r="J20" s="231"/>
      <c r="K20" s="235"/>
      <c r="L20" s="242" t="s">
        <v>1989</v>
      </c>
      <c r="M20" s="235"/>
      <c r="N20" s="5" t="s">
        <v>19</v>
      </c>
      <c r="O20" s="231"/>
      <c r="P20" s="231"/>
      <c r="Q20" s="231"/>
      <c r="R20" s="231"/>
      <c r="S20" s="7"/>
      <c r="T20" s="7"/>
      <c r="U20" s="7"/>
      <c r="V20" s="7"/>
      <c r="W20" s="7"/>
      <c r="X20" s="7"/>
      <c r="Y20" s="7"/>
      <c r="Z20" s="7"/>
      <c r="AA20" s="7"/>
      <c r="AB20" s="7"/>
      <c r="AC20" s="7"/>
      <c r="AD20" s="7"/>
      <c r="AE20" s="7"/>
      <c r="AF20" s="7"/>
      <c r="AG20" s="7"/>
      <c r="AH20" s="7"/>
    </row>
    <row r="21" spans="1:34" s="4" customFormat="1" ht="89.25">
      <c r="A21" s="80">
        <v>19</v>
      </c>
      <c r="B21" s="34" t="s">
        <v>133</v>
      </c>
      <c r="C21" s="5" t="s">
        <v>1970</v>
      </c>
      <c r="D21" s="87" t="s">
        <v>1588</v>
      </c>
      <c r="E21" s="5">
        <v>37</v>
      </c>
      <c r="F21" s="5">
        <v>1966</v>
      </c>
      <c r="G21" s="5">
        <v>22605.67</v>
      </c>
      <c r="H21" s="5">
        <v>14646.49</v>
      </c>
      <c r="I21" s="21">
        <v>542617.21</v>
      </c>
      <c r="J21" s="5" t="s">
        <v>63</v>
      </c>
      <c r="K21" s="18" t="s">
        <v>1674</v>
      </c>
      <c r="L21" s="14" t="s">
        <v>350</v>
      </c>
      <c r="M21" s="18" t="s">
        <v>1671</v>
      </c>
      <c r="N21" s="5" t="s">
        <v>19</v>
      </c>
      <c r="O21" s="5" t="s">
        <v>103</v>
      </c>
      <c r="P21" s="5"/>
      <c r="Q21" s="5"/>
      <c r="R21" s="5"/>
      <c r="S21" s="7"/>
      <c r="T21" s="7"/>
      <c r="U21" s="7"/>
      <c r="V21" s="7"/>
      <c r="W21" s="7"/>
      <c r="X21" s="7"/>
      <c r="Y21" s="7"/>
      <c r="Z21" s="7"/>
      <c r="AA21" s="7"/>
      <c r="AB21" s="7"/>
      <c r="AC21" s="7"/>
      <c r="AD21" s="7"/>
      <c r="AE21" s="7"/>
      <c r="AF21" s="7"/>
      <c r="AG21" s="7"/>
      <c r="AH21" s="7"/>
    </row>
    <row r="22" spans="1:34" s="4" customFormat="1" ht="90">
      <c r="A22" s="80">
        <v>20</v>
      </c>
      <c r="B22" s="34" t="s">
        <v>133</v>
      </c>
      <c r="C22" s="5" t="s">
        <v>1971</v>
      </c>
      <c r="D22" s="240" t="s">
        <v>1990</v>
      </c>
      <c r="E22" s="231">
        <v>37</v>
      </c>
      <c r="F22" s="231"/>
      <c r="G22" s="231"/>
      <c r="H22" s="231"/>
      <c r="I22" s="243"/>
      <c r="J22" s="231"/>
      <c r="K22" s="234" t="s">
        <v>1986</v>
      </c>
      <c r="L22" s="242" t="s">
        <v>1991</v>
      </c>
      <c r="M22" s="235"/>
      <c r="N22" s="5" t="s">
        <v>19</v>
      </c>
      <c r="O22" s="231"/>
      <c r="P22" s="231"/>
      <c r="Q22" s="231"/>
      <c r="R22" s="231"/>
      <c r="S22" s="7"/>
      <c r="T22" s="7"/>
      <c r="U22" s="7"/>
      <c r="V22" s="7"/>
      <c r="W22" s="7"/>
      <c r="X22" s="7"/>
      <c r="Y22" s="7"/>
      <c r="Z22" s="7"/>
      <c r="AA22" s="7"/>
      <c r="AB22" s="7"/>
      <c r="AC22" s="7"/>
      <c r="AD22" s="7"/>
      <c r="AE22" s="7"/>
      <c r="AF22" s="7"/>
      <c r="AG22" s="7"/>
      <c r="AH22" s="7"/>
    </row>
    <row r="23" spans="1:34" s="4" customFormat="1" ht="90">
      <c r="A23" s="80">
        <v>21</v>
      </c>
      <c r="B23" s="34" t="s">
        <v>133</v>
      </c>
      <c r="C23" s="5" t="s">
        <v>1972</v>
      </c>
      <c r="D23" s="240" t="s">
        <v>2002</v>
      </c>
      <c r="E23" s="231">
        <v>38.4</v>
      </c>
      <c r="F23" s="231"/>
      <c r="G23" s="231"/>
      <c r="H23" s="231"/>
      <c r="I23" s="243"/>
      <c r="J23" s="231"/>
      <c r="K23" s="234" t="s">
        <v>2004</v>
      </c>
      <c r="L23" s="242" t="s">
        <v>2003</v>
      </c>
      <c r="M23" s="235"/>
      <c r="N23" s="5" t="s">
        <v>19</v>
      </c>
      <c r="O23" s="231"/>
      <c r="P23" s="231"/>
      <c r="Q23" s="231"/>
      <c r="R23" s="231"/>
      <c r="S23" s="7"/>
      <c r="T23" s="7"/>
      <c r="U23" s="7"/>
      <c r="V23" s="7"/>
      <c r="W23" s="7"/>
      <c r="X23" s="7"/>
      <c r="Y23" s="7"/>
      <c r="Z23" s="7"/>
      <c r="AA23" s="7"/>
      <c r="AB23" s="7"/>
      <c r="AC23" s="7"/>
      <c r="AD23" s="7"/>
      <c r="AE23" s="7"/>
      <c r="AF23" s="7"/>
      <c r="AG23" s="7"/>
      <c r="AH23" s="7"/>
    </row>
    <row r="24" spans="1:34" s="4" customFormat="1" ht="38.25">
      <c r="A24" s="80">
        <v>22</v>
      </c>
      <c r="B24" s="34" t="s">
        <v>133</v>
      </c>
      <c r="C24" s="5" t="s">
        <v>1973</v>
      </c>
      <c r="D24" s="240" t="s">
        <v>2800</v>
      </c>
      <c r="E24" s="231">
        <v>37.9</v>
      </c>
      <c r="F24" s="231"/>
      <c r="G24" s="231"/>
      <c r="H24" s="231"/>
      <c r="I24" s="243"/>
      <c r="J24" s="231"/>
      <c r="K24" s="426">
        <v>42688</v>
      </c>
      <c r="L24" s="242" t="s">
        <v>2799</v>
      </c>
      <c r="M24" s="235"/>
      <c r="N24" s="5" t="s">
        <v>19</v>
      </c>
      <c r="O24" s="231"/>
      <c r="P24" s="231"/>
      <c r="Q24" s="231"/>
      <c r="R24" s="231"/>
      <c r="S24" s="7"/>
      <c r="T24" s="7"/>
      <c r="U24" s="7"/>
      <c r="V24" s="7"/>
      <c r="W24" s="7"/>
      <c r="X24" s="7"/>
      <c r="Y24" s="7"/>
      <c r="Z24" s="7"/>
      <c r="AA24" s="7"/>
      <c r="AB24" s="7"/>
      <c r="AC24" s="7"/>
      <c r="AD24" s="7"/>
      <c r="AE24" s="7"/>
      <c r="AF24" s="7"/>
      <c r="AG24" s="7"/>
      <c r="AH24" s="7"/>
    </row>
    <row r="25" spans="1:34" s="4" customFormat="1" ht="90">
      <c r="A25" s="80">
        <v>23</v>
      </c>
      <c r="B25" s="34" t="s">
        <v>133</v>
      </c>
      <c r="C25" s="5" t="s">
        <v>1974</v>
      </c>
      <c r="D25" s="240" t="s">
        <v>1992</v>
      </c>
      <c r="E25" s="231">
        <v>40.799999999999997</v>
      </c>
      <c r="F25" s="231"/>
      <c r="G25" s="231"/>
      <c r="H25" s="231"/>
      <c r="I25" s="243"/>
      <c r="J25" s="231"/>
      <c r="K25" s="234" t="s">
        <v>1982</v>
      </c>
      <c r="L25" s="242" t="s">
        <v>1993</v>
      </c>
      <c r="M25" s="235"/>
      <c r="N25" s="5" t="s">
        <v>19</v>
      </c>
      <c r="O25" s="231"/>
      <c r="P25" s="231"/>
      <c r="Q25" s="231"/>
      <c r="R25" s="231"/>
      <c r="S25" s="7"/>
      <c r="T25" s="7"/>
      <c r="U25" s="7"/>
      <c r="V25" s="7"/>
      <c r="W25" s="7"/>
      <c r="X25" s="7"/>
      <c r="Y25" s="7"/>
      <c r="Z25" s="7"/>
      <c r="AA25" s="7"/>
      <c r="AB25" s="7"/>
      <c r="AC25" s="7"/>
      <c r="AD25" s="7"/>
      <c r="AE25" s="7"/>
      <c r="AF25" s="7"/>
      <c r="AG25" s="7"/>
      <c r="AH25" s="7"/>
    </row>
    <row r="26" spans="1:34" s="4" customFormat="1" ht="67.5">
      <c r="A26" s="80">
        <v>24</v>
      </c>
      <c r="B26" s="34" t="s">
        <v>133</v>
      </c>
      <c r="C26" s="5" t="s">
        <v>1975</v>
      </c>
      <c r="D26" s="240" t="s">
        <v>2063</v>
      </c>
      <c r="E26" s="231">
        <v>38.6</v>
      </c>
      <c r="F26" s="231"/>
      <c r="G26" s="231"/>
      <c r="H26" s="231"/>
      <c r="I26" s="243"/>
      <c r="J26" s="231"/>
      <c r="K26" s="234" t="s">
        <v>2064</v>
      </c>
      <c r="L26" s="242" t="s">
        <v>2065</v>
      </c>
      <c r="M26" s="235"/>
      <c r="N26" s="5" t="s">
        <v>19</v>
      </c>
      <c r="O26" s="231"/>
      <c r="P26" s="231"/>
      <c r="Q26" s="231"/>
      <c r="R26" s="231"/>
      <c r="S26" s="7"/>
      <c r="T26" s="7"/>
      <c r="U26" s="7"/>
      <c r="V26" s="7"/>
      <c r="W26" s="7"/>
      <c r="X26" s="7"/>
      <c r="Y26" s="7"/>
      <c r="Z26" s="7"/>
      <c r="AA26" s="7"/>
      <c r="AB26" s="7"/>
      <c r="AC26" s="7"/>
      <c r="AD26" s="7"/>
      <c r="AE26" s="7"/>
      <c r="AF26" s="7"/>
      <c r="AG26" s="7"/>
      <c r="AH26" s="7"/>
    </row>
    <row r="27" spans="1:34" s="4" customFormat="1" ht="90">
      <c r="A27" s="80">
        <v>25</v>
      </c>
      <c r="B27" s="34" t="s">
        <v>133</v>
      </c>
      <c r="C27" s="5" t="s">
        <v>1976</v>
      </c>
      <c r="D27" s="240" t="s">
        <v>2000</v>
      </c>
      <c r="E27" s="231">
        <v>40.1</v>
      </c>
      <c r="F27" s="231"/>
      <c r="G27" s="231"/>
      <c r="H27" s="231"/>
      <c r="I27" s="243"/>
      <c r="J27" s="231"/>
      <c r="K27" s="234" t="s">
        <v>2007</v>
      </c>
      <c r="L27" s="242" t="s">
        <v>2009</v>
      </c>
      <c r="M27" s="235"/>
      <c r="N27" s="5" t="s">
        <v>19</v>
      </c>
      <c r="O27" s="231"/>
      <c r="P27" s="231"/>
      <c r="Q27" s="231"/>
      <c r="R27" s="231"/>
      <c r="S27" s="7"/>
      <c r="T27" s="7"/>
      <c r="U27" s="7"/>
      <c r="V27" s="7"/>
      <c r="W27" s="7"/>
      <c r="X27" s="7"/>
      <c r="Y27" s="7"/>
      <c r="Z27" s="7"/>
      <c r="AA27" s="7"/>
      <c r="AB27" s="7"/>
      <c r="AC27" s="7"/>
      <c r="AD27" s="7"/>
      <c r="AE27" s="7"/>
      <c r="AF27" s="7"/>
      <c r="AG27" s="7"/>
      <c r="AH27" s="7"/>
    </row>
    <row r="28" spans="1:34" s="4" customFormat="1" ht="90">
      <c r="A28" s="80">
        <v>26</v>
      </c>
      <c r="B28" s="34" t="s">
        <v>133</v>
      </c>
      <c r="C28" s="5" t="s">
        <v>1977</v>
      </c>
      <c r="D28" s="240" t="s">
        <v>2010</v>
      </c>
      <c r="E28" s="231">
        <v>42.9</v>
      </c>
      <c r="F28" s="231"/>
      <c r="G28" s="231"/>
      <c r="H28" s="231"/>
      <c r="I28" s="243"/>
      <c r="J28" s="231"/>
      <c r="K28" s="234" t="s">
        <v>2012</v>
      </c>
      <c r="L28" s="242" t="s">
        <v>2011</v>
      </c>
      <c r="M28" s="235"/>
      <c r="N28" s="5" t="s">
        <v>19</v>
      </c>
      <c r="O28" s="231"/>
      <c r="P28" s="231"/>
      <c r="Q28" s="231"/>
      <c r="R28" s="231"/>
      <c r="S28" s="7"/>
      <c r="T28" s="7"/>
      <c r="U28" s="7"/>
      <c r="V28" s="7"/>
      <c r="W28" s="7"/>
      <c r="X28" s="7"/>
      <c r="Y28" s="7"/>
      <c r="Z28" s="7"/>
      <c r="AA28" s="7"/>
      <c r="AB28" s="7"/>
      <c r="AC28" s="7"/>
      <c r="AD28" s="7"/>
      <c r="AE28" s="7"/>
      <c r="AF28" s="7"/>
      <c r="AG28" s="7"/>
      <c r="AH28" s="7"/>
    </row>
    <row r="29" spans="1:34" s="4" customFormat="1" ht="38.25">
      <c r="A29" s="80">
        <v>27</v>
      </c>
      <c r="B29" s="34" t="s">
        <v>133</v>
      </c>
      <c r="C29" s="5" t="s">
        <v>1978</v>
      </c>
      <c r="D29" s="240"/>
      <c r="E29" s="231"/>
      <c r="F29" s="231"/>
      <c r="G29" s="231"/>
      <c r="H29" s="231"/>
      <c r="I29" s="243"/>
      <c r="J29" s="231"/>
      <c r="K29" s="235"/>
      <c r="L29" s="242"/>
      <c r="M29" s="235"/>
      <c r="N29" s="5" t="s">
        <v>19</v>
      </c>
      <c r="O29" s="231"/>
      <c r="P29" s="231"/>
      <c r="Q29" s="231"/>
      <c r="R29" s="231"/>
      <c r="S29" s="7"/>
      <c r="T29" s="7"/>
      <c r="U29" s="7"/>
      <c r="V29" s="7"/>
      <c r="W29" s="7"/>
      <c r="X29" s="7"/>
      <c r="Y29" s="7"/>
      <c r="Z29" s="7"/>
      <c r="AA29" s="7"/>
      <c r="AB29" s="7"/>
      <c r="AC29" s="7"/>
      <c r="AD29" s="7"/>
      <c r="AE29" s="7"/>
      <c r="AF29" s="7"/>
      <c r="AG29" s="7"/>
      <c r="AH29" s="7"/>
    </row>
    <row r="30" spans="1:34" s="4" customFormat="1" ht="90">
      <c r="A30" s="80">
        <v>28</v>
      </c>
      <c r="B30" s="34" t="s">
        <v>133</v>
      </c>
      <c r="C30" s="5" t="s">
        <v>1979</v>
      </c>
      <c r="D30" s="240" t="s">
        <v>2008</v>
      </c>
      <c r="E30" s="231">
        <v>39.4</v>
      </c>
      <c r="F30" s="231"/>
      <c r="G30" s="231"/>
      <c r="H30" s="231"/>
      <c r="I30" s="243"/>
      <c r="J30" s="231"/>
      <c r="K30" s="235"/>
      <c r="L30" s="242" t="s">
        <v>2001</v>
      </c>
      <c r="M30" s="235"/>
      <c r="N30" s="5" t="s">
        <v>19</v>
      </c>
      <c r="O30" s="231"/>
      <c r="P30" s="231"/>
      <c r="Q30" s="231"/>
      <c r="R30" s="231"/>
      <c r="S30" s="7"/>
      <c r="T30" s="7"/>
      <c r="U30" s="7"/>
      <c r="V30" s="7"/>
      <c r="W30" s="7"/>
      <c r="X30" s="7"/>
      <c r="Y30" s="7"/>
      <c r="Z30" s="7"/>
      <c r="AA30" s="7"/>
      <c r="AB30" s="7"/>
      <c r="AC30" s="7"/>
      <c r="AD30" s="7"/>
      <c r="AE30" s="7"/>
      <c r="AF30" s="7"/>
      <c r="AG30" s="7"/>
      <c r="AH30" s="7"/>
    </row>
    <row r="31" spans="1:34" s="4" customFormat="1" ht="89.25">
      <c r="A31" s="80">
        <v>29</v>
      </c>
      <c r="B31" s="34" t="s">
        <v>205</v>
      </c>
      <c r="C31" s="5" t="s">
        <v>226</v>
      </c>
      <c r="D31" s="16" t="s">
        <v>490</v>
      </c>
      <c r="E31" s="5">
        <v>26.8</v>
      </c>
      <c r="F31" s="5">
        <v>1961</v>
      </c>
      <c r="G31" s="5">
        <v>28264.5</v>
      </c>
      <c r="H31" s="5">
        <v>28264.5</v>
      </c>
      <c r="I31" s="5"/>
      <c r="J31" s="5" t="s">
        <v>63</v>
      </c>
      <c r="K31" s="18" t="s">
        <v>1674</v>
      </c>
      <c r="L31" s="14" t="s">
        <v>350</v>
      </c>
      <c r="M31" s="18" t="s">
        <v>1672</v>
      </c>
      <c r="N31" s="5" t="s">
        <v>19</v>
      </c>
      <c r="O31" s="5" t="s">
        <v>103</v>
      </c>
      <c r="P31" s="5"/>
      <c r="Q31" s="5"/>
      <c r="R31" s="5"/>
      <c r="S31" s="7"/>
      <c r="T31" s="7"/>
      <c r="U31" s="7"/>
      <c r="V31" s="7"/>
      <c r="W31" s="7"/>
      <c r="X31" s="7"/>
      <c r="Y31" s="7"/>
      <c r="Z31" s="7"/>
      <c r="AA31" s="7"/>
      <c r="AB31" s="7"/>
      <c r="AC31" s="7"/>
      <c r="AD31" s="7"/>
      <c r="AE31" s="7"/>
      <c r="AF31" s="7"/>
      <c r="AG31" s="7"/>
      <c r="AH31" s="7"/>
    </row>
    <row r="32" spans="1:34" s="4" customFormat="1" ht="89.25">
      <c r="A32" s="80">
        <v>30</v>
      </c>
      <c r="B32" s="34" t="s">
        <v>205</v>
      </c>
      <c r="C32" s="5" t="s">
        <v>227</v>
      </c>
      <c r="D32" s="87" t="s">
        <v>1589</v>
      </c>
      <c r="E32" s="5">
        <v>42.1</v>
      </c>
      <c r="F32" s="5">
        <v>1961</v>
      </c>
      <c r="G32" s="5">
        <v>28264.5</v>
      </c>
      <c r="H32" s="5">
        <v>28264.5</v>
      </c>
      <c r="I32" s="21">
        <v>541153.4</v>
      </c>
      <c r="J32" s="5" t="s">
        <v>63</v>
      </c>
      <c r="K32" s="18" t="s">
        <v>1674</v>
      </c>
      <c r="L32" s="14" t="s">
        <v>350</v>
      </c>
      <c r="M32" s="18" t="s">
        <v>1672</v>
      </c>
      <c r="N32" s="5" t="s">
        <v>19</v>
      </c>
      <c r="O32" s="5" t="s">
        <v>103</v>
      </c>
      <c r="P32" s="5"/>
      <c r="Q32" s="5"/>
      <c r="R32" s="5"/>
      <c r="S32" s="7"/>
      <c r="T32" s="7"/>
      <c r="U32" s="7"/>
      <c r="V32" s="7"/>
      <c r="W32" s="7"/>
      <c r="X32" s="7"/>
      <c r="Y32" s="7"/>
      <c r="Z32" s="7"/>
      <c r="AA32" s="7"/>
      <c r="AB32" s="7"/>
      <c r="AC32" s="7"/>
      <c r="AD32" s="7"/>
      <c r="AE32" s="7"/>
      <c r="AF32" s="7"/>
      <c r="AG32" s="7"/>
      <c r="AH32" s="7"/>
    </row>
    <row r="33" spans="1:18" s="139" customFormat="1" ht="61.5" customHeight="1">
      <c r="A33" s="128">
        <v>1</v>
      </c>
      <c r="B33" s="128" t="s">
        <v>1343</v>
      </c>
      <c r="C33" s="128" t="s">
        <v>1236</v>
      </c>
      <c r="D33" s="128" t="s">
        <v>1344</v>
      </c>
      <c r="E33" s="128">
        <v>29.4</v>
      </c>
      <c r="F33" s="128"/>
      <c r="G33" s="128"/>
      <c r="H33" s="128"/>
      <c r="I33" s="128"/>
      <c r="J33" s="128" t="s">
        <v>1346</v>
      </c>
      <c r="K33" s="128"/>
      <c r="L33" s="128" t="s">
        <v>1345</v>
      </c>
      <c r="M33" s="128"/>
      <c r="N33" s="128" t="s">
        <v>19</v>
      </c>
      <c r="O33" s="128" t="s">
        <v>1665</v>
      </c>
      <c r="P33" s="128"/>
      <c r="Q33" s="128"/>
      <c r="R33" s="128"/>
    </row>
    <row r="34" spans="1:18" s="139" customFormat="1" ht="57.75" customHeight="1">
      <c r="A34" s="128">
        <v>2</v>
      </c>
      <c r="B34" s="128" t="s">
        <v>205</v>
      </c>
      <c r="C34" s="128" t="s">
        <v>2464</v>
      </c>
      <c r="D34" s="128" t="s">
        <v>2465</v>
      </c>
      <c r="E34" s="128">
        <v>56.4</v>
      </c>
      <c r="F34" s="128"/>
      <c r="G34" s="128"/>
      <c r="H34" s="128"/>
      <c r="I34" s="128"/>
      <c r="J34" s="128" t="s">
        <v>2466</v>
      </c>
      <c r="K34" s="128"/>
      <c r="L34" s="128" t="s">
        <v>1359</v>
      </c>
      <c r="M34" s="128"/>
      <c r="N34" s="128" t="s">
        <v>19</v>
      </c>
      <c r="O34" s="128" t="s">
        <v>1665</v>
      </c>
      <c r="P34" s="128"/>
      <c r="Q34" s="128"/>
      <c r="R34" s="128"/>
    </row>
    <row r="35" spans="1:18" s="7" customFormat="1" ht="71.25" customHeight="1">
      <c r="A35" s="207">
        <v>228</v>
      </c>
      <c r="B35" s="28" t="s">
        <v>205</v>
      </c>
      <c r="C35" s="5" t="s">
        <v>582</v>
      </c>
      <c r="D35" s="8" t="s">
        <v>583</v>
      </c>
      <c r="E35" s="5">
        <v>27.3</v>
      </c>
      <c r="F35" s="5">
        <v>1936</v>
      </c>
      <c r="G35" s="5"/>
      <c r="H35" s="5"/>
      <c r="I35" s="30">
        <v>358695.52</v>
      </c>
      <c r="J35" s="5" t="s">
        <v>63</v>
      </c>
      <c r="K35" s="5" t="s">
        <v>397</v>
      </c>
      <c r="L35" s="14" t="s">
        <v>350</v>
      </c>
      <c r="M35" s="5" t="s">
        <v>397</v>
      </c>
      <c r="N35" s="40" t="s">
        <v>507</v>
      </c>
      <c r="O35" s="5" t="s">
        <v>639</v>
      </c>
      <c r="P35" s="18" t="s">
        <v>660</v>
      </c>
      <c r="Q35" s="5"/>
      <c r="R35" s="5"/>
    </row>
    <row r="36" spans="1:18" s="139" customFormat="1" ht="57.75" customHeight="1">
      <c r="A36" s="128">
        <v>2</v>
      </c>
      <c r="B36" s="128" t="s">
        <v>205</v>
      </c>
      <c r="C36" s="128" t="s">
        <v>2467</v>
      </c>
      <c r="D36" s="128" t="s">
        <v>2470</v>
      </c>
      <c r="E36" s="128">
        <v>27.5</v>
      </c>
      <c r="F36" s="128"/>
      <c r="G36" s="128"/>
      <c r="H36" s="128"/>
      <c r="I36" s="128"/>
      <c r="J36" s="128" t="s">
        <v>2471</v>
      </c>
      <c r="K36" s="128"/>
      <c r="L36" s="128" t="s">
        <v>1359</v>
      </c>
      <c r="M36" s="128"/>
      <c r="N36" s="128" t="s">
        <v>19</v>
      </c>
      <c r="O36" s="128" t="s">
        <v>1665</v>
      </c>
      <c r="P36" s="128"/>
      <c r="Q36" s="128"/>
      <c r="R36" s="128"/>
    </row>
    <row r="37" spans="1:18" s="139" customFormat="1" ht="57.75" customHeight="1">
      <c r="A37" s="128">
        <v>2</v>
      </c>
      <c r="B37" s="128" t="s">
        <v>205</v>
      </c>
      <c r="C37" s="128" t="s">
        <v>2468</v>
      </c>
      <c r="D37" s="128" t="s">
        <v>2472</v>
      </c>
      <c r="E37" s="128">
        <v>35.200000000000003</v>
      </c>
      <c r="F37" s="128"/>
      <c r="G37" s="128"/>
      <c r="H37" s="128"/>
      <c r="I37" s="128"/>
      <c r="J37" s="128" t="s">
        <v>2473</v>
      </c>
      <c r="K37" s="128"/>
      <c r="L37" s="128" t="s">
        <v>1359</v>
      </c>
      <c r="M37" s="128"/>
      <c r="N37" s="128" t="s">
        <v>19</v>
      </c>
      <c r="O37" s="128" t="s">
        <v>1665</v>
      </c>
      <c r="P37" s="128"/>
      <c r="Q37" s="128"/>
      <c r="R37" s="128"/>
    </row>
    <row r="38" spans="1:18" s="139" customFormat="1" ht="57.75" customHeight="1">
      <c r="A38" s="128">
        <v>2</v>
      </c>
      <c r="B38" s="128" t="s">
        <v>205</v>
      </c>
      <c r="C38" s="128" t="s">
        <v>2469</v>
      </c>
      <c r="D38" s="128" t="s">
        <v>2474</v>
      </c>
      <c r="E38" s="128">
        <v>56.4</v>
      </c>
      <c r="F38" s="128"/>
      <c r="G38" s="128"/>
      <c r="H38" s="128"/>
      <c r="I38" s="128"/>
      <c r="J38" s="128" t="s">
        <v>2466</v>
      </c>
      <c r="K38" s="128"/>
      <c r="L38" s="128" t="s">
        <v>1359</v>
      </c>
      <c r="M38" s="128"/>
      <c r="N38" s="128" t="s">
        <v>19</v>
      </c>
      <c r="O38" s="128" t="s">
        <v>1665</v>
      </c>
      <c r="P38" s="128"/>
      <c r="Q38" s="128"/>
      <c r="R38" s="128"/>
    </row>
    <row r="39" spans="1:18" s="139" customFormat="1" ht="57.75" customHeight="1">
      <c r="A39" s="128">
        <v>2</v>
      </c>
      <c r="B39" s="128" t="s">
        <v>205</v>
      </c>
      <c r="C39" s="128" t="s">
        <v>1342</v>
      </c>
      <c r="D39" s="128" t="s">
        <v>1358</v>
      </c>
      <c r="E39" s="128">
        <v>57.4</v>
      </c>
      <c r="F39" s="128"/>
      <c r="G39" s="128"/>
      <c r="H39" s="128"/>
      <c r="I39" s="128"/>
      <c r="J39" s="128" t="s">
        <v>1360</v>
      </c>
      <c r="K39" s="128"/>
      <c r="L39" s="128" t="s">
        <v>1359</v>
      </c>
      <c r="M39" s="128"/>
      <c r="N39" s="128" t="s">
        <v>19</v>
      </c>
      <c r="O39" s="128" t="s">
        <v>1665</v>
      </c>
      <c r="P39" s="128"/>
      <c r="Q39" s="128"/>
      <c r="R39" s="128"/>
    </row>
    <row r="40" spans="1:18" s="139" customFormat="1" ht="51">
      <c r="A40" s="128">
        <v>3</v>
      </c>
      <c r="B40" s="128" t="s">
        <v>1343</v>
      </c>
      <c r="C40" s="128" t="s">
        <v>1412</v>
      </c>
      <c r="D40" s="128" t="s">
        <v>1413</v>
      </c>
      <c r="E40" s="128">
        <v>69.7</v>
      </c>
      <c r="F40" s="128"/>
      <c r="G40" s="128"/>
      <c r="H40" s="128"/>
      <c r="I40" s="128"/>
      <c r="J40" s="128" t="s">
        <v>1415</v>
      </c>
      <c r="K40" s="128"/>
      <c r="L40" s="128" t="s">
        <v>1414</v>
      </c>
      <c r="M40" s="128"/>
      <c r="N40" s="128" t="s">
        <v>19</v>
      </c>
      <c r="O40" s="128" t="s">
        <v>1665</v>
      </c>
      <c r="P40" s="128"/>
      <c r="Q40" s="128"/>
      <c r="R40" s="128"/>
    </row>
    <row r="41" spans="1:18" s="139" customFormat="1" ht="51">
      <c r="A41" s="128">
        <v>4</v>
      </c>
      <c r="B41" s="128" t="s">
        <v>1343</v>
      </c>
      <c r="C41" s="128" t="s">
        <v>1437</v>
      </c>
      <c r="D41" s="128" t="s">
        <v>1439</v>
      </c>
      <c r="E41" s="128">
        <v>32</v>
      </c>
      <c r="F41" s="128"/>
      <c r="G41" s="128"/>
      <c r="H41" s="128"/>
      <c r="I41" s="128"/>
      <c r="J41" s="128" t="s">
        <v>1441</v>
      </c>
      <c r="K41" s="128"/>
      <c r="L41" s="128" t="s">
        <v>1444</v>
      </c>
      <c r="M41" s="128"/>
      <c r="N41" s="128" t="s">
        <v>19</v>
      </c>
      <c r="O41" s="128" t="s">
        <v>1665</v>
      </c>
      <c r="P41" s="128"/>
      <c r="Q41" s="128"/>
      <c r="R41" s="128"/>
    </row>
    <row r="42" spans="1:18" s="139" customFormat="1" ht="51">
      <c r="A42" s="128">
        <v>5</v>
      </c>
      <c r="B42" s="128" t="s">
        <v>1343</v>
      </c>
      <c r="C42" s="128" t="s">
        <v>1438</v>
      </c>
      <c r="D42" s="128" t="s">
        <v>1440</v>
      </c>
      <c r="E42" s="128">
        <v>53.6</v>
      </c>
      <c r="F42" s="128"/>
      <c r="G42" s="128"/>
      <c r="H42" s="128"/>
      <c r="I42" s="128"/>
      <c r="J42" s="128" t="s">
        <v>1442</v>
      </c>
      <c r="K42" s="128"/>
      <c r="L42" s="128" t="s">
        <v>1443</v>
      </c>
      <c r="M42" s="128"/>
      <c r="N42" s="128" t="s">
        <v>19</v>
      </c>
      <c r="O42" s="128" t="s">
        <v>1665</v>
      </c>
      <c r="P42" s="128"/>
      <c r="Q42" s="128"/>
      <c r="R42" s="128"/>
    </row>
    <row r="43" spans="1:18" s="139" customFormat="1" ht="51">
      <c r="A43" s="128">
        <v>6</v>
      </c>
      <c r="B43" s="128" t="s">
        <v>1343</v>
      </c>
      <c r="C43" s="128" t="s">
        <v>1459</v>
      </c>
      <c r="D43" s="128" t="s">
        <v>1460</v>
      </c>
      <c r="E43" s="128">
        <v>34.6</v>
      </c>
      <c r="F43" s="128"/>
      <c r="G43" s="128"/>
      <c r="H43" s="128"/>
      <c r="I43" s="128"/>
      <c r="J43" s="128" t="s">
        <v>1461</v>
      </c>
      <c r="K43" s="128"/>
      <c r="L43" s="128" t="s">
        <v>1462</v>
      </c>
      <c r="M43" s="128"/>
      <c r="N43" s="128" t="s">
        <v>19</v>
      </c>
      <c r="O43" s="128" t="s">
        <v>1665</v>
      </c>
      <c r="P43" s="128"/>
      <c r="Q43" s="128"/>
      <c r="R43" s="128"/>
    </row>
    <row r="44" spans="1:18" s="139" customFormat="1" ht="51">
      <c r="A44" s="128">
        <v>6</v>
      </c>
      <c r="B44" s="128" t="s">
        <v>1343</v>
      </c>
      <c r="C44" s="128" t="s">
        <v>1540</v>
      </c>
      <c r="D44" s="128" t="s">
        <v>1541</v>
      </c>
      <c r="E44" s="128">
        <v>57.4</v>
      </c>
      <c r="F44" s="128"/>
      <c r="G44" s="128"/>
      <c r="H44" s="128"/>
      <c r="I44" s="128"/>
      <c r="J44" s="128" t="s">
        <v>1542</v>
      </c>
      <c r="K44" s="128"/>
      <c r="L44" s="128" t="s">
        <v>1543</v>
      </c>
      <c r="M44" s="128"/>
      <c r="N44" s="128" t="s">
        <v>19</v>
      </c>
      <c r="O44" s="128" t="s">
        <v>1665</v>
      </c>
      <c r="P44" s="128"/>
      <c r="Q44" s="128"/>
      <c r="R44" s="128"/>
    </row>
  </sheetData>
  <mergeCells count="15">
    <mergeCell ref="F1:F2"/>
    <mergeCell ref="A1:A2"/>
    <mergeCell ref="B1:B2"/>
    <mergeCell ref="C1:C2"/>
    <mergeCell ref="D1:D2"/>
    <mergeCell ref="E1:E2"/>
    <mergeCell ref="M1:M2"/>
    <mergeCell ref="N1:N2"/>
    <mergeCell ref="O1:R1"/>
    <mergeCell ref="G1:G2"/>
    <mergeCell ref="H1:H2"/>
    <mergeCell ref="I1:I2"/>
    <mergeCell ref="J1:J2"/>
    <mergeCell ref="K1:K2"/>
    <mergeCell ref="L1:L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AF159"/>
  <sheetViews>
    <sheetView workbookViewId="0">
      <selection activeCell="C6" sqref="C6"/>
    </sheetView>
  </sheetViews>
  <sheetFormatPr defaultRowHeight="15"/>
  <cols>
    <col min="1" max="1" width="6.28515625" customWidth="1"/>
    <col min="2" max="2" width="28.28515625" customWidth="1"/>
    <col min="3" max="3" width="23" customWidth="1"/>
    <col min="4" max="4" width="22.5703125" customWidth="1"/>
    <col min="6" max="7" width="12.7109375" customWidth="1"/>
    <col min="8" max="8" width="15.140625" customWidth="1"/>
    <col min="10" max="10" width="20.28515625" customWidth="1"/>
    <col min="11" max="11" width="11.140625" customWidth="1"/>
    <col min="12" max="12" width="14" customWidth="1"/>
    <col min="13" max="13" width="12.85546875" customWidth="1"/>
  </cols>
  <sheetData>
    <row r="1" spans="1:32" ht="35.25" customHeight="1">
      <c r="A1" s="599" t="s">
        <v>1240</v>
      </c>
      <c r="B1" s="599"/>
      <c r="C1" s="599"/>
      <c r="D1" s="599"/>
      <c r="E1" s="599"/>
      <c r="F1" s="599"/>
      <c r="G1" s="600"/>
      <c r="H1" s="599"/>
      <c r="I1" s="599"/>
      <c r="J1" s="599"/>
      <c r="K1" s="599"/>
      <c r="L1" s="599"/>
      <c r="M1" s="599"/>
      <c r="N1" s="599"/>
      <c r="O1" s="599"/>
      <c r="P1" s="599"/>
    </row>
    <row r="2" spans="1:32" ht="57.75" customHeight="1">
      <c r="A2" s="598" t="s">
        <v>0</v>
      </c>
      <c r="B2" s="554" t="s">
        <v>1241</v>
      </c>
      <c r="C2" s="554" t="s">
        <v>2</v>
      </c>
      <c r="D2" s="554" t="s">
        <v>1245</v>
      </c>
      <c r="E2" s="554" t="s">
        <v>1243</v>
      </c>
      <c r="F2" s="555" t="s">
        <v>1242</v>
      </c>
      <c r="G2" s="601" t="s">
        <v>1762</v>
      </c>
      <c r="H2" s="554" t="s">
        <v>8</v>
      </c>
      <c r="I2" s="554" t="s">
        <v>9</v>
      </c>
      <c r="J2" s="554" t="s">
        <v>10</v>
      </c>
      <c r="K2" s="554" t="s">
        <v>11</v>
      </c>
      <c r="L2" s="554" t="s">
        <v>12</v>
      </c>
      <c r="M2" s="554" t="s">
        <v>1658</v>
      </c>
      <c r="N2" s="554"/>
      <c r="O2" s="554"/>
      <c r="P2" s="554"/>
      <c r="Q2" s="7"/>
      <c r="R2" s="7"/>
      <c r="S2" s="7"/>
      <c r="T2" s="7"/>
      <c r="U2" s="7"/>
      <c r="V2" s="7"/>
      <c r="W2" s="7"/>
      <c r="X2" s="7"/>
      <c r="Y2" s="7"/>
      <c r="Z2" s="7"/>
      <c r="AA2" s="7"/>
      <c r="AB2" s="7"/>
      <c r="AC2" s="7"/>
      <c r="AD2" s="7"/>
      <c r="AE2" s="7"/>
      <c r="AF2" s="7"/>
    </row>
    <row r="3" spans="1:32" ht="71.25" customHeight="1">
      <c r="A3" s="598"/>
      <c r="B3" s="554"/>
      <c r="C3" s="554"/>
      <c r="D3" s="554"/>
      <c r="E3" s="554"/>
      <c r="F3" s="555"/>
      <c r="G3" s="602"/>
      <c r="H3" s="554"/>
      <c r="I3" s="554"/>
      <c r="J3" s="554"/>
      <c r="K3" s="554"/>
      <c r="L3" s="554"/>
      <c r="M3" s="93" t="s">
        <v>13</v>
      </c>
      <c r="N3" s="93" t="s">
        <v>14</v>
      </c>
      <c r="O3" s="93" t="s">
        <v>15</v>
      </c>
      <c r="P3" s="93" t="s">
        <v>16</v>
      </c>
      <c r="Q3" s="7"/>
      <c r="R3" s="7"/>
      <c r="S3" s="7"/>
      <c r="T3" s="7"/>
      <c r="U3" s="7"/>
      <c r="V3" s="7"/>
      <c r="W3" s="7"/>
      <c r="X3" s="7"/>
      <c r="Y3" s="7"/>
      <c r="Z3" s="7"/>
      <c r="AA3" s="7"/>
      <c r="AB3" s="7"/>
      <c r="AC3" s="7"/>
      <c r="AD3" s="7"/>
      <c r="AE3" s="7"/>
      <c r="AF3" s="7"/>
    </row>
    <row r="4" spans="1:32" s="94" customFormat="1" ht="60">
      <c r="A4" s="95">
        <v>1</v>
      </c>
      <c r="B4" s="96" t="s">
        <v>3121</v>
      </c>
      <c r="C4" s="167" t="s">
        <v>1761</v>
      </c>
      <c r="D4" s="96" t="s">
        <v>1246</v>
      </c>
      <c r="E4" s="96">
        <v>2014</v>
      </c>
      <c r="F4" s="525">
        <v>3480841.66</v>
      </c>
      <c r="G4" s="167"/>
      <c r="H4" s="96" t="s">
        <v>1247</v>
      </c>
      <c r="I4" s="97"/>
      <c r="J4" s="96" t="s">
        <v>1248</v>
      </c>
      <c r="K4" s="97"/>
      <c r="L4" s="96" t="s">
        <v>1244</v>
      </c>
      <c r="M4" s="349" t="s">
        <v>851</v>
      </c>
      <c r="N4" s="97"/>
      <c r="O4" s="97"/>
      <c r="P4" s="97"/>
    </row>
    <row r="5" spans="1:32" s="94" customFormat="1" ht="36">
      <c r="A5" s="168">
        <v>2</v>
      </c>
      <c r="B5" s="167" t="s">
        <v>1756</v>
      </c>
      <c r="C5" s="167" t="s">
        <v>1761</v>
      </c>
      <c r="D5" s="169"/>
      <c r="E5" s="169"/>
      <c r="F5" s="170">
        <v>832600</v>
      </c>
      <c r="G5" s="170">
        <v>346916.86</v>
      </c>
      <c r="H5" s="168" t="s">
        <v>1763</v>
      </c>
      <c r="I5" s="169"/>
      <c r="J5" s="171" t="s">
        <v>1764</v>
      </c>
      <c r="K5" s="169"/>
      <c r="L5" s="169" t="s">
        <v>19</v>
      </c>
      <c r="M5" s="169" t="s">
        <v>103</v>
      </c>
      <c r="N5" s="169"/>
      <c r="O5" s="169"/>
      <c r="P5" s="169"/>
    </row>
    <row r="6" spans="1:32" s="94" customFormat="1" ht="36">
      <c r="A6" s="95">
        <v>3</v>
      </c>
      <c r="B6" s="167" t="s">
        <v>1757</v>
      </c>
      <c r="C6" s="167" t="s">
        <v>1761</v>
      </c>
      <c r="D6" s="169"/>
      <c r="E6" s="169"/>
      <c r="F6" s="170">
        <v>441016.95</v>
      </c>
      <c r="G6" s="170"/>
      <c r="H6" s="169"/>
      <c r="I6" s="169"/>
      <c r="J6" s="171" t="s">
        <v>1764</v>
      </c>
      <c r="K6" s="169"/>
      <c r="L6" s="169" t="s">
        <v>19</v>
      </c>
      <c r="M6" s="169" t="s">
        <v>103</v>
      </c>
      <c r="N6" s="169"/>
      <c r="O6" s="169"/>
      <c r="P6" s="169"/>
    </row>
    <row r="7" spans="1:32" s="94" customFormat="1" ht="36">
      <c r="A7" s="168">
        <v>4</v>
      </c>
      <c r="B7" s="167" t="s">
        <v>1758</v>
      </c>
      <c r="C7" s="167" t="s">
        <v>1761</v>
      </c>
      <c r="D7" s="169"/>
      <c r="E7" s="169"/>
      <c r="F7" s="170">
        <v>845000</v>
      </c>
      <c r="G7" s="170">
        <v>436564</v>
      </c>
      <c r="H7" s="169"/>
      <c r="I7" s="169"/>
      <c r="J7" s="171" t="s">
        <v>1764</v>
      </c>
      <c r="K7" s="169"/>
      <c r="L7" s="169" t="s">
        <v>19</v>
      </c>
      <c r="M7" s="169" t="s">
        <v>103</v>
      </c>
      <c r="N7" s="169"/>
      <c r="O7" s="169"/>
      <c r="P7" s="169"/>
    </row>
    <row r="8" spans="1:32" s="94" customFormat="1" ht="36">
      <c r="A8" s="95">
        <v>5</v>
      </c>
      <c r="B8" s="167" t="s">
        <v>1759</v>
      </c>
      <c r="C8" s="167" t="s">
        <v>1761</v>
      </c>
      <c r="D8" s="169"/>
      <c r="E8" s="169"/>
      <c r="F8" s="170">
        <v>1910000</v>
      </c>
      <c r="G8" s="170">
        <v>1241499.8600000001</v>
      </c>
      <c r="H8" s="169"/>
      <c r="I8" s="169"/>
      <c r="J8" s="171" t="s">
        <v>1764</v>
      </c>
      <c r="K8" s="169"/>
      <c r="L8" s="169" t="s">
        <v>19</v>
      </c>
      <c r="M8" s="169" t="s">
        <v>103</v>
      </c>
      <c r="N8" s="169"/>
      <c r="O8" s="169"/>
      <c r="P8" s="169"/>
    </row>
    <row r="9" spans="1:32" s="94" customFormat="1" ht="36">
      <c r="A9" s="168">
        <v>6</v>
      </c>
      <c r="B9" s="167" t="s">
        <v>1760</v>
      </c>
      <c r="C9" s="167" t="s">
        <v>1761</v>
      </c>
      <c r="D9" s="169"/>
      <c r="E9" s="169"/>
      <c r="F9" s="170">
        <v>2616590</v>
      </c>
      <c r="G9" s="170">
        <v>2354931.02</v>
      </c>
      <c r="H9" s="169"/>
      <c r="I9" s="169"/>
      <c r="J9" s="171" t="s">
        <v>1764</v>
      </c>
      <c r="K9" s="169"/>
      <c r="L9" s="169" t="s">
        <v>19</v>
      </c>
      <c r="M9" s="169" t="s">
        <v>103</v>
      </c>
      <c r="N9" s="169"/>
      <c r="O9" s="169"/>
      <c r="P9" s="169"/>
    </row>
    <row r="10" spans="1:32" s="94" customFormat="1" ht="36">
      <c r="A10" s="95">
        <v>7</v>
      </c>
      <c r="B10" s="167" t="s">
        <v>2425</v>
      </c>
      <c r="C10" s="167" t="s">
        <v>1761</v>
      </c>
      <c r="D10" s="169"/>
      <c r="E10" s="169"/>
      <c r="F10" s="170">
        <v>57270.3</v>
      </c>
      <c r="G10" s="170"/>
      <c r="H10" s="169"/>
      <c r="I10" s="169"/>
      <c r="J10" s="171" t="s">
        <v>1764</v>
      </c>
      <c r="K10" s="169"/>
      <c r="L10" s="169" t="s">
        <v>19</v>
      </c>
      <c r="M10" s="169" t="s">
        <v>103</v>
      </c>
      <c r="N10" s="169"/>
      <c r="O10" s="169"/>
      <c r="P10" s="169"/>
    </row>
    <row r="11" spans="1:32" s="94" customFormat="1" ht="86.25" customHeight="1">
      <c r="A11" s="168">
        <v>8</v>
      </c>
      <c r="B11" s="349" t="s">
        <v>2564</v>
      </c>
      <c r="C11" s="349"/>
      <c r="D11" s="224" t="s">
        <v>2566</v>
      </c>
      <c r="E11" s="350"/>
      <c r="F11" s="352">
        <v>2128566.67</v>
      </c>
      <c r="G11" s="351"/>
      <c r="H11" s="350"/>
      <c r="I11" s="350"/>
      <c r="J11" s="171" t="s">
        <v>2565</v>
      </c>
      <c r="K11" s="350"/>
      <c r="L11" s="169" t="s">
        <v>19</v>
      </c>
      <c r="M11" s="349" t="s">
        <v>851</v>
      </c>
      <c r="N11" s="350"/>
      <c r="O11" s="350"/>
      <c r="P11" s="350"/>
    </row>
    <row r="12" spans="1:32" s="226" customFormat="1" ht="61.5" customHeight="1">
      <c r="A12" s="95">
        <v>9</v>
      </c>
      <c r="B12" s="224" t="s">
        <v>1889</v>
      </c>
      <c r="C12" s="223"/>
      <c r="D12" s="224" t="s">
        <v>1890</v>
      </c>
      <c r="E12" s="223"/>
      <c r="F12" s="353">
        <v>462694.77</v>
      </c>
      <c r="G12" s="223"/>
      <c r="H12" s="225" t="s">
        <v>1893</v>
      </c>
      <c r="I12" s="223"/>
      <c r="J12" s="224" t="s">
        <v>1892</v>
      </c>
      <c r="K12" s="223"/>
      <c r="L12" s="169" t="s">
        <v>19</v>
      </c>
      <c r="M12" s="349" t="s">
        <v>843</v>
      </c>
      <c r="N12" s="223"/>
      <c r="O12" s="223"/>
      <c r="P12" s="223"/>
    </row>
    <row r="13" spans="1:32" s="226" customFormat="1" ht="65.25" customHeight="1">
      <c r="A13" s="168">
        <v>10</v>
      </c>
      <c r="B13" s="349" t="s">
        <v>2743</v>
      </c>
      <c r="C13" s="327"/>
      <c r="D13" s="349" t="s">
        <v>2744</v>
      </c>
      <c r="E13" s="327"/>
      <c r="F13" s="352">
        <v>1344655</v>
      </c>
      <c r="G13" s="327"/>
      <c r="H13" s="354" t="s">
        <v>2746</v>
      </c>
      <c r="I13" s="327"/>
      <c r="J13" s="224" t="s">
        <v>2745</v>
      </c>
      <c r="K13" s="327"/>
      <c r="L13" s="223" t="s">
        <v>19</v>
      </c>
      <c r="M13" s="349" t="s">
        <v>851</v>
      </c>
      <c r="N13" s="327"/>
      <c r="O13" s="327"/>
      <c r="P13" s="327"/>
    </row>
    <row r="14" spans="1:32" s="226" customFormat="1" ht="90.75" customHeight="1">
      <c r="A14" s="95">
        <v>11</v>
      </c>
      <c r="B14" s="349" t="s">
        <v>2793</v>
      </c>
      <c r="C14" s="327"/>
      <c r="D14" s="349"/>
      <c r="E14" s="327"/>
      <c r="F14" s="352">
        <v>732750</v>
      </c>
      <c r="G14" s="327"/>
      <c r="H14" s="354" t="s">
        <v>2796</v>
      </c>
      <c r="I14" s="327"/>
      <c r="J14" s="224" t="s">
        <v>2794</v>
      </c>
      <c r="K14" s="327"/>
      <c r="L14" s="223" t="s">
        <v>19</v>
      </c>
      <c r="M14" s="349"/>
      <c r="N14" s="327"/>
      <c r="O14" s="327"/>
      <c r="P14" s="327"/>
    </row>
    <row r="15" spans="1:32" s="226" customFormat="1" ht="61.5" customHeight="1">
      <c r="A15" s="168">
        <v>12</v>
      </c>
      <c r="B15" s="349" t="s">
        <v>2795</v>
      </c>
      <c r="C15" s="327"/>
      <c r="D15" s="349"/>
      <c r="E15" s="327"/>
      <c r="F15" s="352">
        <v>373083.33</v>
      </c>
      <c r="G15" s="327"/>
      <c r="H15" s="354" t="s">
        <v>2796</v>
      </c>
      <c r="I15" s="327"/>
      <c r="J15" s="224" t="s">
        <v>2794</v>
      </c>
      <c r="K15" s="327"/>
      <c r="L15" s="223" t="s">
        <v>19</v>
      </c>
      <c r="M15" s="349"/>
      <c r="N15" s="327"/>
      <c r="O15" s="327"/>
      <c r="P15" s="327"/>
    </row>
    <row r="16" spans="1:32" s="226" customFormat="1" ht="61.5" customHeight="1">
      <c r="A16" s="95">
        <v>13</v>
      </c>
      <c r="B16" s="349" t="s">
        <v>2797</v>
      </c>
      <c r="C16" s="327"/>
      <c r="D16" s="349"/>
      <c r="E16" s="327"/>
      <c r="F16" s="352">
        <v>44166.67</v>
      </c>
      <c r="G16" s="327"/>
      <c r="H16" s="354" t="s">
        <v>2796</v>
      </c>
      <c r="I16" s="327"/>
      <c r="J16" s="224" t="s">
        <v>2794</v>
      </c>
      <c r="K16" s="327"/>
      <c r="L16" s="223" t="s">
        <v>19</v>
      </c>
      <c r="M16" s="349"/>
      <c r="N16" s="327"/>
      <c r="O16" s="327"/>
      <c r="P16" s="327"/>
    </row>
    <row r="17" spans="1:16" s="226" customFormat="1" ht="79.5" customHeight="1">
      <c r="A17" s="168">
        <v>14</v>
      </c>
      <c r="B17" s="349" t="s">
        <v>3113</v>
      </c>
      <c r="C17" s="327"/>
      <c r="D17" s="349" t="s">
        <v>3114</v>
      </c>
      <c r="E17" s="327">
        <v>2019</v>
      </c>
      <c r="F17" s="352">
        <v>710545.5</v>
      </c>
      <c r="G17" s="327"/>
      <c r="H17" s="354"/>
      <c r="I17" s="327"/>
      <c r="J17" s="224" t="s">
        <v>3115</v>
      </c>
      <c r="K17" s="327"/>
      <c r="L17" s="223" t="s">
        <v>19</v>
      </c>
      <c r="M17" s="349"/>
      <c r="N17" s="327"/>
      <c r="O17" s="327"/>
      <c r="P17" s="327"/>
    </row>
    <row r="18" spans="1:16" s="226" customFormat="1" ht="61.5" customHeight="1">
      <c r="A18" s="95">
        <v>15</v>
      </c>
      <c r="B18" s="349" t="s">
        <v>2567</v>
      </c>
      <c r="C18" s="327"/>
      <c r="D18" s="349"/>
      <c r="E18" s="327"/>
      <c r="F18" s="352">
        <v>137035.17000000001</v>
      </c>
      <c r="G18" s="327"/>
      <c r="H18" s="354" t="s">
        <v>3019</v>
      </c>
      <c r="I18" s="327"/>
      <c r="J18" s="224" t="s">
        <v>2568</v>
      </c>
      <c r="K18" s="327"/>
      <c r="L18" s="223" t="s">
        <v>19</v>
      </c>
      <c r="M18" s="349" t="s">
        <v>843</v>
      </c>
      <c r="N18" s="327"/>
      <c r="O18" s="327"/>
      <c r="P18" s="327"/>
    </row>
    <row r="19" spans="1:16" s="226" customFormat="1" ht="61.5" customHeight="1">
      <c r="A19" s="168">
        <v>16</v>
      </c>
      <c r="B19" s="349" t="s">
        <v>3017</v>
      </c>
      <c r="C19" s="327"/>
      <c r="D19" s="349"/>
      <c r="E19" s="327"/>
      <c r="F19" s="352">
        <v>94784.47</v>
      </c>
      <c r="G19" s="327"/>
      <c r="H19" s="354" t="s">
        <v>3016</v>
      </c>
      <c r="I19" s="327"/>
      <c r="J19" s="224" t="s">
        <v>3018</v>
      </c>
      <c r="K19" s="327"/>
      <c r="L19" s="223" t="s">
        <v>19</v>
      </c>
      <c r="M19" s="349" t="s">
        <v>843</v>
      </c>
      <c r="N19" s="327"/>
      <c r="O19" s="327"/>
      <c r="P19" s="327"/>
    </row>
    <row r="20" spans="1:16" s="226" customFormat="1" ht="61.5" customHeight="1">
      <c r="A20" s="95">
        <v>17</v>
      </c>
      <c r="B20" s="349" t="s">
        <v>3021</v>
      </c>
      <c r="C20" s="327"/>
      <c r="D20" s="349"/>
      <c r="E20" s="327"/>
      <c r="F20" s="352">
        <v>73738.350000000006</v>
      </c>
      <c r="G20" s="327"/>
      <c r="H20" s="354" t="s">
        <v>3022</v>
      </c>
      <c r="I20" s="327"/>
      <c r="J20" s="224" t="s">
        <v>3023</v>
      </c>
      <c r="K20" s="327"/>
      <c r="L20" s="223" t="s">
        <v>19</v>
      </c>
      <c r="M20" s="349" t="s">
        <v>843</v>
      </c>
      <c r="N20" s="327"/>
      <c r="O20" s="327"/>
      <c r="P20" s="327"/>
    </row>
    <row r="21" spans="1:16" s="226" customFormat="1" ht="61.5" customHeight="1">
      <c r="A21" s="168">
        <v>18</v>
      </c>
      <c r="B21" s="349" t="s">
        <v>2818</v>
      </c>
      <c r="C21" s="327"/>
      <c r="D21" s="349"/>
      <c r="E21" s="327"/>
      <c r="F21" s="352">
        <v>193890</v>
      </c>
      <c r="G21" s="327"/>
      <c r="H21" s="354" t="s">
        <v>2819</v>
      </c>
      <c r="I21" s="327"/>
      <c r="J21" s="224" t="s">
        <v>2820</v>
      </c>
      <c r="K21" s="327"/>
      <c r="L21" s="223" t="s">
        <v>19</v>
      </c>
      <c r="M21" s="349" t="s">
        <v>843</v>
      </c>
      <c r="N21" s="327"/>
      <c r="O21" s="327"/>
      <c r="P21" s="327"/>
    </row>
    <row r="22" spans="1:16" s="226" customFormat="1" ht="61.5" customHeight="1">
      <c r="A22" s="95">
        <v>19</v>
      </c>
      <c r="B22" s="349" t="s">
        <v>2821</v>
      </c>
      <c r="C22" s="327"/>
      <c r="D22" s="349"/>
      <c r="E22" s="327"/>
      <c r="F22" s="352">
        <v>2110</v>
      </c>
      <c r="G22" s="327"/>
      <c r="H22" s="354" t="s">
        <v>2819</v>
      </c>
      <c r="I22" s="327"/>
      <c r="J22" s="224" t="s">
        <v>2820</v>
      </c>
      <c r="K22" s="327"/>
      <c r="L22" s="223" t="s">
        <v>19</v>
      </c>
      <c r="M22" s="349" t="s">
        <v>843</v>
      </c>
      <c r="N22" s="327"/>
      <c r="O22" s="327"/>
      <c r="P22" s="327"/>
    </row>
    <row r="23" spans="1:16" s="226" customFormat="1" ht="61.5" customHeight="1">
      <c r="A23" s="168">
        <v>20</v>
      </c>
      <c r="B23" s="349" t="s">
        <v>3029</v>
      </c>
      <c r="C23" s="327"/>
      <c r="D23" s="349"/>
      <c r="E23" s="327"/>
      <c r="F23" s="464">
        <v>220000</v>
      </c>
      <c r="G23" s="327"/>
      <c r="H23" s="354" t="s">
        <v>3031</v>
      </c>
      <c r="I23" s="327"/>
      <c r="J23" s="224" t="s">
        <v>3030</v>
      </c>
      <c r="K23" s="327"/>
      <c r="L23" s="223" t="s">
        <v>19</v>
      </c>
      <c r="M23" s="349"/>
      <c r="N23" s="327"/>
      <c r="O23" s="327"/>
      <c r="P23" s="327"/>
    </row>
    <row r="24" spans="1:16" s="226" customFormat="1" ht="87.75" customHeight="1">
      <c r="A24" s="95">
        <v>21</v>
      </c>
      <c r="B24" s="349" t="s">
        <v>3106</v>
      </c>
      <c r="C24" s="327"/>
      <c r="D24" s="349" t="s">
        <v>3104</v>
      </c>
      <c r="E24" s="327">
        <v>1989</v>
      </c>
      <c r="F24" s="427">
        <v>0.01</v>
      </c>
      <c r="G24" s="327"/>
      <c r="H24" s="354">
        <v>43557</v>
      </c>
      <c r="I24" s="327"/>
      <c r="J24" s="349" t="s">
        <v>3105</v>
      </c>
      <c r="L24" s="524" t="s">
        <v>19</v>
      </c>
      <c r="M24" s="349" t="s">
        <v>851</v>
      </c>
      <c r="N24" s="327"/>
      <c r="O24" s="327"/>
      <c r="P24" s="327"/>
    </row>
    <row r="25" spans="1:16" s="226" customFormat="1" ht="174" customHeight="1">
      <c r="A25" s="168">
        <v>22</v>
      </c>
      <c r="B25" s="349" t="s">
        <v>2823</v>
      </c>
      <c r="C25" s="327"/>
      <c r="D25" s="349"/>
      <c r="E25" s="327"/>
      <c r="F25" s="427">
        <v>2333673</v>
      </c>
      <c r="G25" s="327"/>
      <c r="H25" s="354">
        <v>43677</v>
      </c>
      <c r="I25" s="327"/>
      <c r="J25" s="224" t="s">
        <v>2822</v>
      </c>
      <c r="K25" s="327"/>
      <c r="L25" s="223" t="s">
        <v>19</v>
      </c>
      <c r="M25" s="349" t="s">
        <v>103</v>
      </c>
      <c r="N25" s="327"/>
      <c r="O25" s="327"/>
      <c r="P25" s="327"/>
    </row>
    <row r="26" spans="1:16" s="226" customFormat="1" ht="123.75" customHeight="1">
      <c r="A26" s="95">
        <v>23</v>
      </c>
      <c r="B26" s="349" t="s">
        <v>3056</v>
      </c>
      <c r="C26" s="327"/>
      <c r="D26" s="349" t="s">
        <v>3057</v>
      </c>
      <c r="E26" s="327">
        <v>2018</v>
      </c>
      <c r="F26" s="427">
        <v>1449250</v>
      </c>
      <c r="G26" s="327"/>
      <c r="H26" s="354">
        <v>43459</v>
      </c>
      <c r="I26" s="327"/>
      <c r="J26" s="349" t="s">
        <v>3058</v>
      </c>
      <c r="K26" s="327"/>
      <c r="L26" s="327" t="s">
        <v>19</v>
      </c>
      <c r="M26" s="349" t="s">
        <v>851</v>
      </c>
      <c r="N26" s="349"/>
      <c r="O26" s="327"/>
      <c r="P26" s="327"/>
    </row>
    <row r="27" spans="1:16" s="226" customFormat="1" ht="123.75" customHeight="1">
      <c r="A27" s="168">
        <v>24</v>
      </c>
      <c r="B27" s="349" t="s">
        <v>3056</v>
      </c>
      <c r="C27" s="327"/>
      <c r="D27" s="349" t="s">
        <v>3059</v>
      </c>
      <c r="E27" s="327">
        <v>2018</v>
      </c>
      <c r="F27" s="427">
        <v>1449250</v>
      </c>
      <c r="G27" s="327"/>
      <c r="H27" s="354">
        <v>43459</v>
      </c>
      <c r="I27" s="327"/>
      <c r="J27" s="349" t="s">
        <v>3058</v>
      </c>
      <c r="K27" s="327"/>
      <c r="L27" s="327" t="s">
        <v>19</v>
      </c>
      <c r="M27" s="349" t="s">
        <v>843</v>
      </c>
      <c r="N27" s="327"/>
      <c r="O27" s="327"/>
      <c r="P27" s="327"/>
    </row>
    <row r="28" spans="1:16" s="226" customFormat="1" ht="62.25" customHeight="1">
      <c r="A28" s="95">
        <v>25</v>
      </c>
      <c r="B28" s="349" t="s">
        <v>3060</v>
      </c>
      <c r="C28" s="327"/>
      <c r="D28" s="349"/>
      <c r="E28" s="327"/>
      <c r="F28" s="427">
        <v>275000</v>
      </c>
      <c r="G28" s="327"/>
      <c r="H28" s="354">
        <v>43459</v>
      </c>
      <c r="I28" s="327"/>
      <c r="J28" s="349" t="s">
        <v>3058</v>
      </c>
      <c r="K28" s="327"/>
      <c r="L28" s="327" t="s">
        <v>19</v>
      </c>
      <c r="M28" s="349" t="s">
        <v>843</v>
      </c>
      <c r="N28" s="327"/>
      <c r="O28" s="327"/>
      <c r="P28" s="327"/>
    </row>
    <row r="29" spans="1:16" s="226" customFormat="1" ht="123.75" customHeight="1">
      <c r="A29" s="168">
        <v>26</v>
      </c>
      <c r="B29" s="349" t="s">
        <v>3107</v>
      </c>
      <c r="C29" s="327"/>
      <c r="D29" s="349" t="s">
        <v>3108</v>
      </c>
      <c r="E29" s="327"/>
      <c r="F29" s="427">
        <v>86204.82</v>
      </c>
      <c r="G29" s="327"/>
      <c r="H29" s="354">
        <v>43460</v>
      </c>
      <c r="I29" s="327"/>
      <c r="J29" s="349" t="s">
        <v>3109</v>
      </c>
      <c r="K29" s="327"/>
      <c r="L29" s="327" t="s">
        <v>19</v>
      </c>
      <c r="M29" s="349" t="s">
        <v>851</v>
      </c>
      <c r="N29" s="327"/>
      <c r="O29" s="327"/>
      <c r="P29" s="327"/>
    </row>
    <row r="30" spans="1:16" s="226" customFormat="1" ht="123.75" customHeight="1">
      <c r="A30" s="95">
        <v>27</v>
      </c>
      <c r="B30" s="349" t="s">
        <v>3110</v>
      </c>
      <c r="C30" s="167" t="s">
        <v>1761</v>
      </c>
      <c r="D30" s="349" t="s">
        <v>3111</v>
      </c>
      <c r="E30" s="327">
        <v>2006</v>
      </c>
      <c r="F30" s="427">
        <v>660000</v>
      </c>
      <c r="G30" s="327"/>
      <c r="H30" s="354"/>
      <c r="I30" s="327"/>
      <c r="J30" s="349" t="s">
        <v>3112</v>
      </c>
      <c r="K30" s="327"/>
      <c r="L30" s="327" t="s">
        <v>19</v>
      </c>
      <c r="M30" s="349" t="s">
        <v>851</v>
      </c>
      <c r="N30" s="327"/>
      <c r="O30" s="327"/>
      <c r="P30" s="327"/>
    </row>
    <row r="31" spans="1:16" s="226" customFormat="1" ht="123.75" customHeight="1">
      <c r="A31" s="168">
        <v>28</v>
      </c>
      <c r="B31" s="349" t="s">
        <v>3116</v>
      </c>
      <c r="C31" s="349"/>
      <c r="D31" s="349" t="s">
        <v>3174</v>
      </c>
      <c r="E31" s="327"/>
      <c r="F31" s="427">
        <v>283538.40000000002</v>
      </c>
      <c r="G31" s="327"/>
      <c r="H31" s="354"/>
      <c r="I31" s="327"/>
      <c r="J31" s="349" t="s">
        <v>3117</v>
      </c>
      <c r="K31" s="327"/>
      <c r="L31" s="327" t="s">
        <v>19</v>
      </c>
      <c r="M31" s="349" t="s">
        <v>851</v>
      </c>
      <c r="N31" s="327"/>
      <c r="O31" s="327"/>
      <c r="P31" s="327"/>
    </row>
    <row r="32" spans="1:16" s="226" customFormat="1" ht="153.75" customHeight="1">
      <c r="A32" s="168">
        <v>28</v>
      </c>
      <c r="B32" s="349" t="s">
        <v>3138</v>
      </c>
      <c r="C32" s="349"/>
      <c r="D32" s="349" t="s">
        <v>3139</v>
      </c>
      <c r="E32" s="327">
        <v>2007</v>
      </c>
      <c r="F32" s="427">
        <v>146000</v>
      </c>
      <c r="G32" s="327"/>
      <c r="H32" s="354"/>
      <c r="I32" s="327"/>
      <c r="J32" s="349" t="s">
        <v>3137</v>
      </c>
      <c r="K32" s="327"/>
      <c r="L32" s="327" t="s">
        <v>19</v>
      </c>
      <c r="M32" s="349" t="s">
        <v>851</v>
      </c>
      <c r="N32" s="327"/>
      <c r="O32" s="327"/>
      <c r="P32" s="327"/>
    </row>
    <row r="33" spans="1:16" s="226" customFormat="1" ht="123.75" customHeight="1">
      <c r="A33" s="95">
        <v>29</v>
      </c>
      <c r="B33" s="349" t="s">
        <v>3118</v>
      </c>
      <c r="C33" s="349"/>
      <c r="D33" s="349" t="s">
        <v>3119</v>
      </c>
      <c r="E33" s="327"/>
      <c r="F33" s="427">
        <v>50520</v>
      </c>
      <c r="G33" s="327"/>
      <c r="H33" s="354"/>
      <c r="I33" s="327"/>
      <c r="J33" s="349" t="s">
        <v>3120</v>
      </c>
      <c r="K33" s="327"/>
      <c r="L33" s="327" t="s">
        <v>19</v>
      </c>
      <c r="M33" s="349" t="s">
        <v>851</v>
      </c>
      <c r="N33" s="327"/>
      <c r="O33" s="327"/>
      <c r="P33" s="327"/>
    </row>
    <row r="34" spans="1:16" s="226" customFormat="1" ht="123.75" customHeight="1">
      <c r="A34" s="168">
        <v>30</v>
      </c>
      <c r="B34" s="349" t="s">
        <v>3122</v>
      </c>
      <c r="C34" s="349"/>
      <c r="D34" s="349"/>
      <c r="E34" s="327"/>
      <c r="F34" s="427">
        <v>30000</v>
      </c>
      <c r="G34" s="327"/>
      <c r="H34" s="354" t="s">
        <v>3124</v>
      </c>
      <c r="I34" s="327"/>
      <c r="J34" s="349" t="s">
        <v>3123</v>
      </c>
      <c r="K34" s="327"/>
      <c r="L34" s="327" t="s">
        <v>19</v>
      </c>
      <c r="M34" s="349" t="s">
        <v>843</v>
      </c>
      <c r="N34" s="327"/>
      <c r="O34" s="327"/>
      <c r="P34" s="327"/>
    </row>
    <row r="35" spans="1:16" s="226" customFormat="1" ht="138.75" customHeight="1">
      <c r="A35" s="95">
        <v>31</v>
      </c>
      <c r="B35" s="349" t="s">
        <v>3188</v>
      </c>
      <c r="C35" s="349"/>
      <c r="D35" s="349" t="s">
        <v>3125</v>
      </c>
      <c r="E35" s="327">
        <v>1983</v>
      </c>
      <c r="F35" s="427">
        <v>175600.54</v>
      </c>
      <c r="G35" s="327"/>
      <c r="H35" s="354"/>
      <c r="I35" s="327"/>
      <c r="J35" s="349" t="s">
        <v>3126</v>
      </c>
      <c r="K35" s="327"/>
      <c r="L35" s="327" t="s">
        <v>19</v>
      </c>
      <c r="M35" s="349" t="s">
        <v>3187</v>
      </c>
      <c r="N35" s="327"/>
      <c r="O35" s="327"/>
      <c r="P35" s="327"/>
    </row>
    <row r="36" spans="1:16" s="226" customFormat="1" ht="62.25" customHeight="1">
      <c r="A36" s="168">
        <v>32</v>
      </c>
      <c r="B36" s="349" t="s">
        <v>3089</v>
      </c>
      <c r="C36" s="327"/>
      <c r="D36" s="349"/>
      <c r="E36" s="327"/>
      <c r="F36" s="427">
        <v>251400</v>
      </c>
      <c r="G36" s="327"/>
      <c r="H36" s="354" t="s">
        <v>3091</v>
      </c>
      <c r="I36" s="327"/>
      <c r="J36" s="349" t="s">
        <v>3090</v>
      </c>
      <c r="K36" s="327"/>
      <c r="L36" s="327" t="s">
        <v>19</v>
      </c>
      <c r="M36" s="349"/>
      <c r="N36" s="327"/>
      <c r="O36" s="327"/>
      <c r="P36" s="327"/>
    </row>
    <row r="37" spans="1:16" s="226" customFormat="1" ht="62.25" customHeight="1">
      <c r="A37" s="95">
        <v>33</v>
      </c>
      <c r="B37" s="349" t="s">
        <v>3095</v>
      </c>
      <c r="C37" s="327"/>
      <c r="D37" s="349"/>
      <c r="E37" s="327"/>
      <c r="F37" s="427">
        <v>780000</v>
      </c>
      <c r="G37" s="327"/>
      <c r="H37" s="354" t="s">
        <v>3097</v>
      </c>
      <c r="I37" s="327"/>
      <c r="J37" s="349" t="s">
        <v>3096</v>
      </c>
      <c r="K37" s="327"/>
      <c r="L37" s="327" t="s">
        <v>19</v>
      </c>
      <c r="M37" s="349"/>
      <c r="N37" s="327"/>
      <c r="O37" s="327"/>
      <c r="P37" s="327"/>
    </row>
    <row r="38" spans="1:16" s="226" customFormat="1" ht="62.25" customHeight="1">
      <c r="A38" s="168">
        <v>34</v>
      </c>
      <c r="B38" s="349" t="s">
        <v>3098</v>
      </c>
      <c r="C38" s="327"/>
      <c r="D38" s="349"/>
      <c r="E38" s="327"/>
      <c r="F38" s="427">
        <v>120000</v>
      </c>
      <c r="G38" s="327"/>
      <c r="H38" s="354" t="s">
        <v>3097</v>
      </c>
      <c r="I38" s="327"/>
      <c r="J38" s="349" t="s">
        <v>3096</v>
      </c>
      <c r="K38" s="327"/>
      <c r="L38" s="327" t="s">
        <v>19</v>
      </c>
      <c r="M38" s="349"/>
      <c r="N38" s="327"/>
      <c r="O38" s="327"/>
      <c r="P38" s="327"/>
    </row>
    <row r="39" spans="1:16" s="226" customFormat="1" ht="62.25" customHeight="1">
      <c r="A39" s="95">
        <v>35</v>
      </c>
      <c r="B39" s="349" t="s">
        <v>3093</v>
      </c>
      <c r="C39" s="327"/>
      <c r="D39" s="349"/>
      <c r="E39" s="327"/>
      <c r="F39" s="427">
        <v>845299.61</v>
      </c>
      <c r="G39" s="327"/>
      <c r="H39" s="354">
        <v>42325</v>
      </c>
      <c r="I39" s="327"/>
      <c r="J39" s="349" t="s">
        <v>3094</v>
      </c>
      <c r="K39" s="327"/>
      <c r="L39" s="327" t="s">
        <v>19</v>
      </c>
      <c r="M39" s="349"/>
      <c r="N39" s="327"/>
      <c r="O39" s="327"/>
      <c r="P39" s="327"/>
    </row>
    <row r="40" spans="1:16" s="226" customFormat="1" ht="62.25" customHeight="1">
      <c r="A40" s="168">
        <v>36</v>
      </c>
      <c r="B40" s="349" t="s">
        <v>3100</v>
      </c>
      <c r="C40" s="327"/>
      <c r="D40" s="349"/>
      <c r="E40" s="327"/>
      <c r="F40" s="427">
        <v>127500</v>
      </c>
      <c r="G40" s="327"/>
      <c r="H40" s="354" t="s">
        <v>3102</v>
      </c>
      <c r="I40" s="327"/>
      <c r="J40" s="349" t="s">
        <v>3101</v>
      </c>
      <c r="K40" s="327"/>
      <c r="L40" s="327" t="s">
        <v>19</v>
      </c>
      <c r="M40" s="349" t="s">
        <v>843</v>
      </c>
      <c r="N40" s="327"/>
      <c r="O40" s="327"/>
      <c r="P40" s="327"/>
    </row>
    <row r="41" spans="1:16" s="226" customFormat="1" ht="109.5" customHeight="1">
      <c r="A41" s="327"/>
      <c r="B41" s="349" t="s">
        <v>3243</v>
      </c>
      <c r="C41" s="327"/>
      <c r="D41" s="349" t="s">
        <v>3244</v>
      </c>
      <c r="E41" s="327"/>
      <c r="F41" s="427">
        <v>421000</v>
      </c>
      <c r="G41" s="327"/>
      <c r="H41" s="354"/>
      <c r="I41" s="327"/>
      <c r="J41" s="349" t="s">
        <v>3101</v>
      </c>
      <c r="K41" s="327"/>
      <c r="L41" s="327" t="s">
        <v>103</v>
      </c>
      <c r="M41" s="349" t="s">
        <v>3245</v>
      </c>
      <c r="N41" s="327"/>
      <c r="O41" s="327"/>
      <c r="P41" s="327"/>
    </row>
    <row r="42" spans="1:16" s="226" customFormat="1" ht="62.25" customHeight="1">
      <c r="A42" s="95">
        <v>37</v>
      </c>
      <c r="B42" s="349" t="s">
        <v>3228</v>
      </c>
      <c r="C42" s="327"/>
      <c r="D42" s="349"/>
      <c r="E42" s="327"/>
      <c r="F42" s="427">
        <v>6259</v>
      </c>
      <c r="G42" s="327"/>
      <c r="H42" s="354" t="s">
        <v>3183</v>
      </c>
      <c r="I42" s="327"/>
      <c r="J42" s="349" t="s">
        <v>3184</v>
      </c>
      <c r="K42" s="327"/>
      <c r="L42" s="327" t="s">
        <v>19</v>
      </c>
      <c r="M42" s="349" t="s">
        <v>103</v>
      </c>
      <c r="N42" s="327"/>
      <c r="O42" s="327"/>
      <c r="P42" s="327"/>
    </row>
    <row r="43" spans="1:16" s="303" customFormat="1" ht="60.75" customHeight="1">
      <c r="A43" s="168">
        <v>38</v>
      </c>
      <c r="B43" s="297" t="s">
        <v>2099</v>
      </c>
      <c r="C43" s="297" t="s">
        <v>2100</v>
      </c>
      <c r="D43" s="298"/>
      <c r="E43" s="298"/>
      <c r="F43" s="299">
        <v>7840</v>
      </c>
      <c r="G43" s="298"/>
      <c r="H43" s="300" t="s">
        <v>2108</v>
      </c>
      <c r="I43" s="298"/>
      <c r="J43" s="301" t="s">
        <v>2109</v>
      </c>
      <c r="K43" s="298"/>
      <c r="L43" s="302" t="s">
        <v>19</v>
      </c>
      <c r="M43" s="298" t="s">
        <v>103</v>
      </c>
      <c r="N43" s="298"/>
      <c r="O43" s="298"/>
      <c r="P43" s="298"/>
    </row>
    <row r="44" spans="1:16" s="303" customFormat="1" ht="60">
      <c r="A44" s="95">
        <v>39</v>
      </c>
      <c r="B44" s="297" t="s">
        <v>2101</v>
      </c>
      <c r="C44" s="297" t="s">
        <v>2100</v>
      </c>
      <c r="D44" s="298"/>
      <c r="E44" s="298"/>
      <c r="F44" s="299">
        <v>17660</v>
      </c>
      <c r="G44" s="298"/>
      <c r="H44" s="300" t="s">
        <v>2108</v>
      </c>
      <c r="I44" s="298"/>
      <c r="J44" s="301" t="s">
        <v>2109</v>
      </c>
      <c r="K44" s="298"/>
      <c r="L44" s="302" t="s">
        <v>19</v>
      </c>
      <c r="M44" s="298" t="s">
        <v>103</v>
      </c>
      <c r="N44" s="298"/>
      <c r="O44" s="298"/>
      <c r="P44" s="298"/>
    </row>
    <row r="45" spans="1:16" s="303" customFormat="1" ht="60">
      <c r="A45" s="168">
        <v>40</v>
      </c>
      <c r="B45" s="297" t="s">
        <v>2102</v>
      </c>
      <c r="C45" s="297" t="s">
        <v>2100</v>
      </c>
      <c r="D45" s="298"/>
      <c r="E45" s="298"/>
      <c r="F45" s="299">
        <v>16490</v>
      </c>
      <c r="G45" s="298"/>
      <c r="H45" s="300" t="s">
        <v>2108</v>
      </c>
      <c r="I45" s="298"/>
      <c r="J45" s="301" t="s">
        <v>2109</v>
      </c>
      <c r="K45" s="298"/>
      <c r="L45" s="302" t="s">
        <v>19</v>
      </c>
      <c r="M45" s="298" t="s">
        <v>103</v>
      </c>
      <c r="N45" s="298"/>
      <c r="O45" s="298"/>
      <c r="P45" s="298"/>
    </row>
    <row r="46" spans="1:16" s="303" customFormat="1" ht="60">
      <c r="A46" s="95">
        <v>41</v>
      </c>
      <c r="B46" s="297" t="s">
        <v>2103</v>
      </c>
      <c r="C46" s="297" t="s">
        <v>2100</v>
      </c>
      <c r="D46" s="298"/>
      <c r="E46" s="298"/>
      <c r="F46" s="299">
        <v>95510</v>
      </c>
      <c r="G46" s="298"/>
      <c r="H46" s="300" t="s">
        <v>2108</v>
      </c>
      <c r="I46" s="298"/>
      <c r="J46" s="301" t="s">
        <v>2109</v>
      </c>
      <c r="K46" s="298"/>
      <c r="L46" s="302" t="s">
        <v>19</v>
      </c>
      <c r="M46" s="298" t="s">
        <v>103</v>
      </c>
      <c r="N46" s="298"/>
      <c r="O46" s="298"/>
      <c r="P46" s="298"/>
    </row>
    <row r="47" spans="1:16" s="306" customFormat="1" ht="60">
      <c r="A47" s="168">
        <v>42</v>
      </c>
      <c r="B47" s="297" t="s">
        <v>2106</v>
      </c>
      <c r="C47" s="297" t="s">
        <v>2100</v>
      </c>
      <c r="D47" s="304"/>
      <c r="E47" s="304"/>
      <c r="F47" s="305">
        <v>4660</v>
      </c>
      <c r="G47" s="304"/>
      <c r="H47" s="300" t="s">
        <v>2108</v>
      </c>
      <c r="I47" s="304"/>
      <c r="J47" s="301" t="s">
        <v>2109</v>
      </c>
      <c r="K47" s="304"/>
      <c r="L47" s="302" t="s">
        <v>19</v>
      </c>
      <c r="M47" s="298" t="s">
        <v>103</v>
      </c>
      <c r="N47" s="304"/>
      <c r="O47" s="304"/>
      <c r="P47" s="304"/>
    </row>
    <row r="48" spans="1:16" s="306" customFormat="1" ht="60">
      <c r="A48" s="95">
        <v>43</v>
      </c>
      <c r="B48" s="297" t="s">
        <v>2104</v>
      </c>
      <c r="C48" s="297" t="s">
        <v>2100</v>
      </c>
      <c r="D48" s="304"/>
      <c r="E48" s="304"/>
      <c r="F48" s="305">
        <v>242020</v>
      </c>
      <c r="G48" s="304"/>
      <c r="H48" s="300" t="s">
        <v>2108</v>
      </c>
      <c r="I48" s="304"/>
      <c r="J48" s="301" t="s">
        <v>2109</v>
      </c>
      <c r="K48" s="304"/>
      <c r="L48" s="302" t="s">
        <v>19</v>
      </c>
      <c r="M48" s="298" t="s">
        <v>103</v>
      </c>
      <c r="N48" s="304"/>
      <c r="O48" s="304"/>
      <c r="P48" s="304"/>
    </row>
    <row r="49" spans="1:16" s="306" customFormat="1" ht="60">
      <c r="A49" s="168">
        <v>44</v>
      </c>
      <c r="B49" s="297" t="s">
        <v>2099</v>
      </c>
      <c r="C49" s="297" t="s">
        <v>2105</v>
      </c>
      <c r="D49" s="304"/>
      <c r="E49" s="304"/>
      <c r="F49" s="299">
        <v>7840</v>
      </c>
      <c r="G49" s="304"/>
      <c r="H49" s="300" t="s">
        <v>2108</v>
      </c>
      <c r="I49" s="304"/>
      <c r="J49" s="301" t="s">
        <v>2109</v>
      </c>
      <c r="K49" s="304"/>
      <c r="L49" s="302" t="s">
        <v>19</v>
      </c>
      <c r="M49" s="298" t="s">
        <v>103</v>
      </c>
      <c r="N49" s="304"/>
      <c r="O49" s="304"/>
      <c r="P49" s="304"/>
    </row>
    <row r="50" spans="1:16" s="306" customFormat="1" ht="60">
      <c r="A50" s="95">
        <v>45</v>
      </c>
      <c r="B50" s="297" t="s">
        <v>2101</v>
      </c>
      <c r="C50" s="297" t="s">
        <v>2105</v>
      </c>
      <c r="D50" s="304"/>
      <c r="E50" s="304"/>
      <c r="F50" s="299">
        <v>17660</v>
      </c>
      <c r="G50" s="304"/>
      <c r="H50" s="300" t="s">
        <v>2108</v>
      </c>
      <c r="I50" s="304"/>
      <c r="J50" s="301" t="s">
        <v>2109</v>
      </c>
      <c r="K50" s="304"/>
      <c r="L50" s="302" t="s">
        <v>19</v>
      </c>
      <c r="M50" s="298" t="s">
        <v>103</v>
      </c>
      <c r="N50" s="304"/>
      <c r="O50" s="304"/>
      <c r="P50" s="304"/>
    </row>
    <row r="51" spans="1:16" s="306" customFormat="1" ht="60">
      <c r="A51" s="168">
        <v>46</v>
      </c>
      <c r="B51" s="297" t="s">
        <v>2102</v>
      </c>
      <c r="C51" s="297" t="s">
        <v>2105</v>
      </c>
      <c r="D51" s="304"/>
      <c r="E51" s="304"/>
      <c r="F51" s="299">
        <v>16490</v>
      </c>
      <c r="G51" s="304"/>
      <c r="H51" s="300" t="s">
        <v>2108</v>
      </c>
      <c r="I51" s="304"/>
      <c r="J51" s="301" t="s">
        <v>2109</v>
      </c>
      <c r="K51" s="304"/>
      <c r="L51" s="302" t="s">
        <v>19</v>
      </c>
      <c r="M51" s="298" t="s">
        <v>103</v>
      </c>
      <c r="N51" s="304"/>
      <c r="O51" s="304"/>
      <c r="P51" s="304"/>
    </row>
    <row r="52" spans="1:16" s="306" customFormat="1" ht="60">
      <c r="A52" s="95">
        <v>47</v>
      </c>
      <c r="B52" s="297" t="s">
        <v>2103</v>
      </c>
      <c r="C52" s="297" t="s">
        <v>2105</v>
      </c>
      <c r="D52" s="304"/>
      <c r="E52" s="304"/>
      <c r="F52" s="299">
        <v>95510</v>
      </c>
      <c r="G52" s="304"/>
      <c r="H52" s="300" t="s">
        <v>2108</v>
      </c>
      <c r="I52" s="304"/>
      <c r="J52" s="301" t="s">
        <v>2109</v>
      </c>
      <c r="K52" s="304"/>
      <c r="L52" s="302" t="s">
        <v>19</v>
      </c>
      <c r="M52" s="298" t="s">
        <v>103</v>
      </c>
      <c r="N52" s="304"/>
      <c r="O52" s="304"/>
      <c r="P52" s="304"/>
    </row>
    <row r="53" spans="1:16" s="306" customFormat="1" ht="60">
      <c r="A53" s="168">
        <v>48</v>
      </c>
      <c r="B53" s="297" t="s">
        <v>2107</v>
      </c>
      <c r="C53" s="297" t="s">
        <v>2105</v>
      </c>
      <c r="D53" s="304"/>
      <c r="E53" s="304"/>
      <c r="F53" s="305">
        <v>4660</v>
      </c>
      <c r="G53" s="304"/>
      <c r="H53" s="300" t="s">
        <v>2108</v>
      </c>
      <c r="I53" s="304"/>
      <c r="J53" s="301" t="s">
        <v>2109</v>
      </c>
      <c r="K53" s="304"/>
      <c r="L53" s="302" t="s">
        <v>19</v>
      </c>
      <c r="M53" s="298" t="s">
        <v>103</v>
      </c>
      <c r="N53" s="304"/>
      <c r="O53" s="304"/>
      <c r="P53" s="304"/>
    </row>
    <row r="54" spans="1:16" s="306" customFormat="1" ht="60">
      <c r="A54" s="95">
        <v>49</v>
      </c>
      <c r="B54" s="297" t="s">
        <v>2104</v>
      </c>
      <c r="C54" s="297" t="s">
        <v>2105</v>
      </c>
      <c r="D54" s="304"/>
      <c r="E54" s="304"/>
      <c r="F54" s="305">
        <v>242020</v>
      </c>
      <c r="G54" s="304"/>
      <c r="H54" s="300" t="s">
        <v>2108</v>
      </c>
      <c r="I54" s="304"/>
      <c r="J54" s="301" t="s">
        <v>2109</v>
      </c>
      <c r="K54" s="304"/>
      <c r="L54" s="302" t="s">
        <v>19</v>
      </c>
      <c r="M54" s="298" t="s">
        <v>103</v>
      </c>
      <c r="N54" s="304"/>
      <c r="O54" s="304"/>
      <c r="P54" s="304"/>
    </row>
    <row r="55" spans="1:16" s="306" customFormat="1" ht="36">
      <c r="A55" s="168">
        <v>50</v>
      </c>
      <c r="B55" s="307" t="s">
        <v>2137</v>
      </c>
      <c r="C55" s="307" t="s">
        <v>2147</v>
      </c>
      <c r="D55" s="304"/>
      <c r="E55" s="304"/>
      <c r="F55" s="304">
        <v>5000</v>
      </c>
      <c r="G55" s="304"/>
      <c r="H55" s="304"/>
      <c r="I55" s="304"/>
      <c r="J55" s="301" t="s">
        <v>2151</v>
      </c>
      <c r="K55" s="304"/>
      <c r="L55" s="302" t="s">
        <v>19</v>
      </c>
      <c r="M55" s="298" t="s">
        <v>103</v>
      </c>
      <c r="N55" s="304"/>
      <c r="O55" s="304"/>
      <c r="P55" s="304"/>
    </row>
    <row r="56" spans="1:16" s="306" customFormat="1" ht="36">
      <c r="A56" s="95">
        <v>51</v>
      </c>
      <c r="B56" s="307" t="s">
        <v>2144</v>
      </c>
      <c r="C56" s="307" t="s">
        <v>2147</v>
      </c>
      <c r="D56" s="304"/>
      <c r="E56" s="304"/>
      <c r="F56" s="304">
        <v>2000</v>
      </c>
      <c r="G56" s="304"/>
      <c r="H56" s="304"/>
      <c r="I56" s="304"/>
      <c r="J56" s="301" t="s">
        <v>2151</v>
      </c>
      <c r="K56" s="304"/>
      <c r="L56" s="302" t="s">
        <v>19</v>
      </c>
      <c r="M56" s="298" t="s">
        <v>103</v>
      </c>
      <c r="N56" s="304"/>
      <c r="O56" s="304"/>
      <c r="P56" s="304"/>
    </row>
    <row r="57" spans="1:16" s="306" customFormat="1" ht="36">
      <c r="A57" s="168">
        <v>52</v>
      </c>
      <c r="B57" s="307" t="s">
        <v>2138</v>
      </c>
      <c r="C57" s="307" t="s">
        <v>2147</v>
      </c>
      <c r="D57" s="304"/>
      <c r="E57" s="304"/>
      <c r="F57" s="304">
        <v>6000</v>
      </c>
      <c r="G57" s="304"/>
      <c r="H57" s="304"/>
      <c r="I57" s="304"/>
      <c r="J57" s="301" t="s">
        <v>2151</v>
      </c>
      <c r="K57" s="304"/>
      <c r="L57" s="302" t="s">
        <v>19</v>
      </c>
      <c r="M57" s="298" t="s">
        <v>103</v>
      </c>
      <c r="N57" s="304"/>
      <c r="O57" s="304"/>
      <c r="P57" s="304"/>
    </row>
    <row r="58" spans="1:16" s="306" customFormat="1" ht="36">
      <c r="A58" s="95">
        <v>53</v>
      </c>
      <c r="B58" s="307" t="s">
        <v>2139</v>
      </c>
      <c r="C58" s="307" t="s">
        <v>2147</v>
      </c>
      <c r="D58" s="304"/>
      <c r="E58" s="304"/>
      <c r="F58" s="304">
        <v>3000</v>
      </c>
      <c r="G58" s="304"/>
      <c r="H58" s="304"/>
      <c r="I58" s="304"/>
      <c r="J58" s="301" t="s">
        <v>2151</v>
      </c>
      <c r="K58" s="304"/>
      <c r="L58" s="302" t="s">
        <v>19</v>
      </c>
      <c r="M58" s="298" t="s">
        <v>103</v>
      </c>
      <c r="N58" s="304"/>
      <c r="O58" s="304"/>
      <c r="P58" s="304"/>
    </row>
    <row r="59" spans="1:16" s="306" customFormat="1" ht="36">
      <c r="A59" s="168">
        <v>54</v>
      </c>
      <c r="B59" s="307" t="s">
        <v>2140</v>
      </c>
      <c r="C59" s="307" t="s">
        <v>2147</v>
      </c>
      <c r="D59" s="304"/>
      <c r="E59" s="304"/>
      <c r="F59" s="304">
        <v>500</v>
      </c>
      <c r="G59" s="304"/>
      <c r="H59" s="304"/>
      <c r="I59" s="304"/>
      <c r="J59" s="301" t="s">
        <v>2151</v>
      </c>
      <c r="K59" s="304"/>
      <c r="L59" s="302" t="s">
        <v>19</v>
      </c>
      <c r="M59" s="298" t="s">
        <v>103</v>
      </c>
      <c r="N59" s="304"/>
      <c r="O59" s="304"/>
      <c r="P59" s="304"/>
    </row>
    <row r="60" spans="1:16" s="306" customFormat="1" ht="36">
      <c r="A60" s="95">
        <v>55</v>
      </c>
      <c r="B60" s="307" t="s">
        <v>2141</v>
      </c>
      <c r="C60" s="307" t="s">
        <v>2147</v>
      </c>
      <c r="D60" s="304"/>
      <c r="E60" s="304"/>
      <c r="F60" s="304">
        <v>2000</v>
      </c>
      <c r="G60" s="304"/>
      <c r="H60" s="304"/>
      <c r="I60" s="304"/>
      <c r="J60" s="301" t="s">
        <v>2151</v>
      </c>
      <c r="K60" s="304"/>
      <c r="L60" s="302" t="s">
        <v>19</v>
      </c>
      <c r="M60" s="298" t="s">
        <v>103</v>
      </c>
      <c r="N60" s="304"/>
      <c r="O60" s="304"/>
      <c r="P60" s="304"/>
    </row>
    <row r="61" spans="1:16" s="306" customFormat="1" ht="36">
      <c r="A61" s="168">
        <v>56</v>
      </c>
      <c r="B61" s="307" t="s">
        <v>2146</v>
      </c>
      <c r="C61" s="307" t="s">
        <v>2148</v>
      </c>
      <c r="D61" s="304"/>
      <c r="E61" s="304"/>
      <c r="F61" s="304">
        <v>3000</v>
      </c>
      <c r="G61" s="304"/>
      <c r="H61" s="304"/>
      <c r="I61" s="304"/>
      <c r="J61" s="301" t="s">
        <v>2151</v>
      </c>
      <c r="K61" s="304"/>
      <c r="L61" s="302" t="s">
        <v>19</v>
      </c>
      <c r="M61" s="298" t="s">
        <v>103</v>
      </c>
      <c r="N61" s="304"/>
      <c r="O61" s="304"/>
      <c r="P61" s="304"/>
    </row>
    <row r="62" spans="1:16" s="306" customFormat="1" ht="36">
      <c r="A62" s="95">
        <v>57</v>
      </c>
      <c r="B62" s="307" t="s">
        <v>2142</v>
      </c>
      <c r="C62" s="307" t="s">
        <v>2148</v>
      </c>
      <c r="D62" s="304"/>
      <c r="E62" s="304"/>
      <c r="F62" s="304">
        <v>2000</v>
      </c>
      <c r="G62" s="304"/>
      <c r="H62" s="304"/>
      <c r="I62" s="304"/>
      <c r="J62" s="301" t="s">
        <v>2151</v>
      </c>
      <c r="K62" s="304"/>
      <c r="L62" s="302" t="s">
        <v>19</v>
      </c>
      <c r="M62" s="298" t="s">
        <v>103</v>
      </c>
      <c r="N62" s="304"/>
      <c r="O62" s="304"/>
      <c r="P62" s="304"/>
    </row>
    <row r="63" spans="1:16" s="306" customFormat="1" ht="36">
      <c r="A63" s="168">
        <v>58</v>
      </c>
      <c r="B63" s="307" t="s">
        <v>2150</v>
      </c>
      <c r="C63" s="307" t="s">
        <v>2148</v>
      </c>
      <c r="D63" s="304"/>
      <c r="E63" s="304"/>
      <c r="F63" s="304">
        <v>2000</v>
      </c>
      <c r="G63" s="304"/>
      <c r="H63" s="304"/>
      <c r="I63" s="304"/>
      <c r="J63" s="301" t="s">
        <v>2151</v>
      </c>
      <c r="K63" s="304"/>
      <c r="L63" s="302" t="s">
        <v>19</v>
      </c>
      <c r="M63" s="298" t="s">
        <v>103</v>
      </c>
      <c r="N63" s="304"/>
      <c r="O63" s="304"/>
      <c r="P63" s="304"/>
    </row>
    <row r="64" spans="1:16" s="306" customFormat="1" ht="36">
      <c r="A64" s="95">
        <v>59</v>
      </c>
      <c r="B64" s="307" t="s">
        <v>2145</v>
      </c>
      <c r="C64" s="307" t="s">
        <v>2148</v>
      </c>
      <c r="D64" s="304"/>
      <c r="E64" s="304"/>
      <c r="F64" s="304">
        <v>3000</v>
      </c>
      <c r="G64" s="304"/>
      <c r="H64" s="304"/>
      <c r="I64" s="304"/>
      <c r="J64" s="301" t="s">
        <v>2151</v>
      </c>
      <c r="K64" s="304"/>
      <c r="L64" s="302" t="s">
        <v>19</v>
      </c>
      <c r="M64" s="298" t="s">
        <v>103</v>
      </c>
      <c r="N64" s="304"/>
      <c r="O64" s="304"/>
      <c r="P64" s="304"/>
    </row>
    <row r="65" spans="1:16" s="306" customFormat="1" ht="36">
      <c r="A65" s="168">
        <v>60</v>
      </c>
      <c r="B65" s="304" t="s">
        <v>2143</v>
      </c>
      <c r="C65" s="307" t="s">
        <v>2149</v>
      </c>
      <c r="D65" s="304"/>
      <c r="E65" s="304"/>
      <c r="F65" s="304">
        <v>6000</v>
      </c>
      <c r="G65" s="304"/>
      <c r="H65" s="304"/>
      <c r="I65" s="304"/>
      <c r="J65" s="301" t="s">
        <v>2151</v>
      </c>
      <c r="K65" s="304"/>
      <c r="L65" s="302" t="s">
        <v>19</v>
      </c>
      <c r="M65" s="298" t="s">
        <v>103</v>
      </c>
      <c r="N65" s="304"/>
      <c r="O65" s="304"/>
      <c r="P65" s="304"/>
    </row>
    <row r="66" spans="1:16" s="306" customFormat="1" ht="36">
      <c r="A66" s="95">
        <v>61</v>
      </c>
      <c r="B66" s="307" t="s">
        <v>2140</v>
      </c>
      <c r="C66" s="307" t="s">
        <v>2149</v>
      </c>
      <c r="D66" s="304"/>
      <c r="E66" s="304"/>
      <c r="F66" s="304">
        <v>2000</v>
      </c>
      <c r="G66" s="304"/>
      <c r="H66" s="304"/>
      <c r="I66" s="304"/>
      <c r="J66" s="301" t="s">
        <v>2151</v>
      </c>
      <c r="K66" s="304"/>
      <c r="L66" s="302" t="s">
        <v>19</v>
      </c>
      <c r="M66" s="298" t="s">
        <v>103</v>
      </c>
      <c r="N66" s="304"/>
      <c r="O66" s="304"/>
      <c r="P66" s="304"/>
    </row>
    <row r="67" spans="1:16" s="306" customFormat="1" ht="36">
      <c r="A67" s="168">
        <v>62</v>
      </c>
      <c r="B67" s="307" t="s">
        <v>2144</v>
      </c>
      <c r="C67" s="307" t="s">
        <v>2149</v>
      </c>
      <c r="D67" s="304"/>
      <c r="E67" s="304"/>
      <c r="F67" s="304">
        <v>2000</v>
      </c>
      <c r="G67" s="304"/>
      <c r="H67" s="304"/>
      <c r="I67" s="304"/>
      <c r="J67" s="301" t="s">
        <v>2151</v>
      </c>
      <c r="K67" s="304"/>
      <c r="L67" s="302" t="s">
        <v>19</v>
      </c>
      <c r="M67" s="298" t="s">
        <v>103</v>
      </c>
      <c r="N67" s="304"/>
      <c r="O67" s="304"/>
      <c r="P67" s="304"/>
    </row>
    <row r="68" spans="1:16" s="306" customFormat="1" ht="36">
      <c r="A68" s="95">
        <v>63</v>
      </c>
      <c r="B68" s="307" t="s">
        <v>2139</v>
      </c>
      <c r="C68" s="307" t="s">
        <v>2149</v>
      </c>
      <c r="D68" s="304"/>
      <c r="E68" s="304"/>
      <c r="F68" s="304">
        <v>3000</v>
      </c>
      <c r="G68" s="304"/>
      <c r="H68" s="304"/>
      <c r="I68" s="304"/>
      <c r="J68" s="301" t="s">
        <v>2151</v>
      </c>
      <c r="K68" s="304"/>
      <c r="L68" s="302" t="s">
        <v>19</v>
      </c>
      <c r="M68" s="298" t="s">
        <v>103</v>
      </c>
      <c r="N68" s="304"/>
      <c r="O68" s="304"/>
      <c r="P68" s="304"/>
    </row>
    <row r="69" spans="1:16" s="306" customFormat="1" ht="24">
      <c r="A69" s="168">
        <v>64</v>
      </c>
      <c r="B69" s="307" t="s">
        <v>2099</v>
      </c>
      <c r="C69" s="307" t="s">
        <v>2317</v>
      </c>
      <c r="D69" s="304"/>
      <c r="E69" s="304"/>
      <c r="F69" s="304">
        <v>9798.2099999999991</v>
      </c>
      <c r="G69" s="304"/>
      <c r="H69" s="304"/>
      <c r="I69" s="304"/>
      <c r="J69" s="304"/>
      <c r="K69" s="304"/>
      <c r="L69" s="302" t="s">
        <v>19</v>
      </c>
      <c r="M69" s="307" t="s">
        <v>2349</v>
      </c>
      <c r="N69" s="304"/>
      <c r="O69" s="304"/>
      <c r="P69" s="304"/>
    </row>
    <row r="70" spans="1:16" s="306" customFormat="1" ht="24">
      <c r="A70" s="95">
        <v>65</v>
      </c>
      <c r="B70" s="304" t="s">
        <v>2318</v>
      </c>
      <c r="C70" s="307" t="s">
        <v>2317</v>
      </c>
      <c r="D70" s="304"/>
      <c r="E70" s="304"/>
      <c r="F70" s="304">
        <v>4397.99</v>
      </c>
      <c r="G70" s="304"/>
      <c r="H70" s="304"/>
      <c r="I70" s="304"/>
      <c r="J70" s="304"/>
      <c r="K70" s="304"/>
      <c r="L70" s="302" t="s">
        <v>19</v>
      </c>
      <c r="M70" s="307" t="s">
        <v>2349</v>
      </c>
      <c r="N70" s="304"/>
      <c r="O70" s="304"/>
      <c r="P70" s="304"/>
    </row>
    <row r="71" spans="1:16" s="306" customFormat="1" ht="24">
      <c r="A71" s="168">
        <v>66</v>
      </c>
      <c r="B71" s="307" t="s">
        <v>2347</v>
      </c>
      <c r="C71" s="307" t="s">
        <v>2317</v>
      </c>
      <c r="D71" s="304"/>
      <c r="E71" s="304"/>
      <c r="F71" s="308">
        <v>14739.37</v>
      </c>
      <c r="G71" s="304"/>
      <c r="H71" s="304"/>
      <c r="I71" s="304"/>
      <c r="J71" s="304"/>
      <c r="K71" s="304"/>
      <c r="L71" s="302" t="s">
        <v>19</v>
      </c>
      <c r="M71" s="307" t="s">
        <v>2349</v>
      </c>
      <c r="N71" s="304"/>
      <c r="O71" s="304"/>
      <c r="P71" s="304"/>
    </row>
    <row r="72" spans="1:16" s="306" customFormat="1" ht="24">
      <c r="A72" s="95">
        <v>67</v>
      </c>
      <c r="B72" s="307" t="s">
        <v>2344</v>
      </c>
      <c r="C72" s="307" t="s">
        <v>2317</v>
      </c>
      <c r="D72" s="304"/>
      <c r="E72" s="304"/>
      <c r="F72" s="309">
        <v>11488.66</v>
      </c>
      <c r="G72" s="304"/>
      <c r="H72" s="304"/>
      <c r="I72" s="304"/>
      <c r="J72" s="304"/>
      <c r="K72" s="304"/>
      <c r="L72" s="302" t="s">
        <v>19</v>
      </c>
      <c r="M72" s="307" t="s">
        <v>2349</v>
      </c>
      <c r="N72" s="304"/>
      <c r="O72" s="304"/>
      <c r="P72" s="304"/>
    </row>
    <row r="73" spans="1:16" s="306" customFormat="1" ht="24">
      <c r="A73" s="168">
        <v>68</v>
      </c>
      <c r="B73" s="307" t="s">
        <v>2099</v>
      </c>
      <c r="C73" s="307" t="s">
        <v>2345</v>
      </c>
      <c r="D73" s="304"/>
      <c r="E73" s="304"/>
      <c r="F73" s="309">
        <v>9798.2099999999991</v>
      </c>
      <c r="G73" s="304"/>
      <c r="H73" s="304"/>
      <c r="I73" s="304"/>
      <c r="J73" s="304"/>
      <c r="K73" s="304"/>
      <c r="L73" s="302" t="s">
        <v>19</v>
      </c>
      <c r="M73" s="307" t="s">
        <v>2349</v>
      </c>
      <c r="N73" s="304"/>
      <c r="O73" s="304"/>
      <c r="P73" s="304"/>
    </row>
    <row r="74" spans="1:16" s="306" customFormat="1" ht="24">
      <c r="A74" s="95">
        <v>69</v>
      </c>
      <c r="B74" s="307" t="s">
        <v>2346</v>
      </c>
      <c r="C74" s="307" t="s">
        <v>2345</v>
      </c>
      <c r="D74" s="304"/>
      <c r="E74" s="304"/>
      <c r="F74" s="309">
        <v>14071.45</v>
      </c>
      <c r="G74" s="304"/>
      <c r="H74" s="304"/>
      <c r="I74" s="304"/>
      <c r="J74" s="304"/>
      <c r="K74" s="304"/>
      <c r="L74" s="302" t="s">
        <v>19</v>
      </c>
      <c r="M74" s="307" t="s">
        <v>2349</v>
      </c>
      <c r="N74" s="304"/>
      <c r="O74" s="304"/>
      <c r="P74" s="304"/>
    </row>
    <row r="75" spans="1:16" s="306" customFormat="1" ht="24">
      <c r="A75" s="168">
        <v>70</v>
      </c>
      <c r="B75" s="307" t="s">
        <v>2344</v>
      </c>
      <c r="C75" s="307" t="s">
        <v>2345</v>
      </c>
      <c r="D75" s="304"/>
      <c r="E75" s="304"/>
      <c r="F75" s="309">
        <v>11470.72</v>
      </c>
      <c r="G75" s="304"/>
      <c r="H75" s="304"/>
      <c r="I75" s="304"/>
      <c r="J75" s="304"/>
      <c r="K75" s="304"/>
      <c r="L75" s="302" t="s">
        <v>19</v>
      </c>
      <c r="M75" s="307" t="s">
        <v>2349</v>
      </c>
      <c r="N75" s="304"/>
      <c r="O75" s="304"/>
      <c r="P75" s="304"/>
    </row>
    <row r="76" spans="1:16" s="4" customFormat="1" ht="24.75">
      <c r="A76" s="95">
        <v>71</v>
      </c>
      <c r="B76" s="307" t="s">
        <v>2347</v>
      </c>
      <c r="C76" s="307" t="s">
        <v>2345</v>
      </c>
      <c r="D76" s="310"/>
      <c r="E76" s="310"/>
      <c r="F76" s="311">
        <v>14716.35</v>
      </c>
      <c r="G76" s="310"/>
      <c r="H76" s="310"/>
      <c r="I76" s="310"/>
      <c r="J76" s="310"/>
      <c r="K76" s="310"/>
      <c r="L76" s="302" t="s">
        <v>19</v>
      </c>
      <c r="M76" s="307" t="s">
        <v>2349</v>
      </c>
      <c r="N76" s="310"/>
      <c r="O76" s="310"/>
      <c r="P76" s="310"/>
    </row>
    <row r="77" spans="1:16" s="4" customFormat="1" ht="24.75">
      <c r="A77" s="168">
        <v>72</v>
      </c>
      <c r="B77" s="307" t="s">
        <v>2348</v>
      </c>
      <c r="C77" s="307" t="s">
        <v>2345</v>
      </c>
      <c r="D77" s="310"/>
      <c r="E77" s="310"/>
      <c r="F77" s="311">
        <v>9805.07</v>
      </c>
      <c r="G77" s="310"/>
      <c r="H77" s="310"/>
      <c r="I77" s="310"/>
      <c r="J77" s="310"/>
      <c r="K77" s="310"/>
      <c r="L77" s="302" t="s">
        <v>19</v>
      </c>
      <c r="M77" s="307" t="s">
        <v>2349</v>
      </c>
      <c r="N77" s="310"/>
      <c r="O77" s="310"/>
      <c r="P77" s="310"/>
    </row>
    <row r="78" spans="1:16" s="4" customFormat="1">
      <c r="A78" s="95">
        <v>73</v>
      </c>
      <c r="B78" s="310" t="s">
        <v>2352</v>
      </c>
      <c r="C78" s="310"/>
      <c r="D78" s="310"/>
      <c r="E78" s="310"/>
      <c r="F78" s="312">
        <f>8870</f>
        <v>8870</v>
      </c>
      <c r="G78" s="313"/>
      <c r="H78" s="310"/>
      <c r="I78" s="310"/>
      <c r="J78" s="310"/>
      <c r="K78" s="310"/>
      <c r="L78" s="302" t="s">
        <v>19</v>
      </c>
      <c r="M78" s="310"/>
      <c r="N78" s="310"/>
      <c r="O78" s="310"/>
      <c r="P78" s="310"/>
    </row>
    <row r="79" spans="1:16" s="4" customFormat="1" ht="45.75" customHeight="1">
      <c r="A79" s="168">
        <v>74</v>
      </c>
      <c r="B79" s="314" t="s">
        <v>2353</v>
      </c>
      <c r="C79" s="315" t="s">
        <v>2399</v>
      </c>
      <c r="D79" s="310"/>
      <c r="E79" s="310"/>
      <c r="F79" s="312">
        <f>31940</f>
        <v>31940</v>
      </c>
      <c r="G79" s="310"/>
      <c r="H79" s="310"/>
      <c r="I79" s="310"/>
      <c r="J79" s="310"/>
      <c r="K79" s="310"/>
      <c r="L79" s="302" t="s">
        <v>19</v>
      </c>
      <c r="M79" s="310"/>
      <c r="N79" s="310"/>
      <c r="O79" s="310"/>
      <c r="P79" s="310"/>
    </row>
    <row r="80" spans="1:16" s="4" customFormat="1" ht="46.5" customHeight="1">
      <c r="A80" s="95">
        <v>75</v>
      </c>
      <c r="B80" s="314" t="s">
        <v>2354</v>
      </c>
      <c r="C80" s="315"/>
      <c r="D80" s="310"/>
      <c r="E80" s="310"/>
      <c r="F80" s="312">
        <f>12535</f>
        <v>12535</v>
      </c>
      <c r="G80" s="310"/>
      <c r="H80" s="310"/>
      <c r="I80" s="310"/>
      <c r="J80" s="310"/>
      <c r="K80" s="310"/>
      <c r="L80" s="302" t="s">
        <v>19</v>
      </c>
      <c r="M80" s="310"/>
      <c r="N80" s="310"/>
      <c r="O80" s="310"/>
      <c r="P80" s="310"/>
    </row>
    <row r="81" spans="1:16" s="4" customFormat="1">
      <c r="A81" s="168">
        <v>76</v>
      </c>
      <c r="B81" s="314" t="s">
        <v>2355</v>
      </c>
      <c r="C81" s="315"/>
      <c r="D81" s="310"/>
      <c r="E81" s="310"/>
      <c r="F81" s="312">
        <f>28390</f>
        <v>28390</v>
      </c>
      <c r="G81" s="310"/>
      <c r="H81" s="310"/>
      <c r="I81" s="310"/>
      <c r="J81" s="310"/>
      <c r="K81" s="310"/>
      <c r="L81" s="302" t="s">
        <v>19</v>
      </c>
      <c r="M81" s="310"/>
      <c r="N81" s="310"/>
      <c r="O81" s="310"/>
      <c r="P81" s="310"/>
    </row>
    <row r="82" spans="1:16" s="4" customFormat="1">
      <c r="A82" s="95">
        <v>77</v>
      </c>
      <c r="B82" s="314" t="s">
        <v>2356</v>
      </c>
      <c r="C82" s="315"/>
      <c r="D82" s="310"/>
      <c r="E82" s="310"/>
      <c r="F82" s="312">
        <f>15600</f>
        <v>15600</v>
      </c>
      <c r="G82" s="310"/>
      <c r="H82" s="310"/>
      <c r="I82" s="310"/>
      <c r="J82" s="310"/>
      <c r="K82" s="310"/>
      <c r="L82" s="302" t="s">
        <v>19</v>
      </c>
      <c r="M82" s="310"/>
      <c r="N82" s="310"/>
      <c r="O82" s="310"/>
      <c r="P82" s="310"/>
    </row>
    <row r="83" spans="1:16" s="4" customFormat="1">
      <c r="A83" s="168">
        <v>78</v>
      </c>
      <c r="B83" s="314" t="s">
        <v>2357</v>
      </c>
      <c r="C83" s="315"/>
      <c r="D83" s="310"/>
      <c r="E83" s="310"/>
      <c r="F83" s="312">
        <f>27300</f>
        <v>27300</v>
      </c>
      <c r="G83" s="310"/>
      <c r="H83" s="310"/>
      <c r="I83" s="310"/>
      <c r="J83" s="310"/>
      <c r="K83" s="310"/>
      <c r="L83" s="302" t="s">
        <v>19</v>
      </c>
      <c r="M83" s="310"/>
      <c r="N83" s="310"/>
      <c r="O83" s="310"/>
      <c r="P83" s="310"/>
    </row>
    <row r="84" spans="1:16" s="4" customFormat="1">
      <c r="A84" s="95">
        <v>79</v>
      </c>
      <c r="B84" s="314" t="s">
        <v>2350</v>
      </c>
      <c r="C84" s="315"/>
      <c r="D84" s="310"/>
      <c r="E84" s="310"/>
      <c r="F84" s="312">
        <f>10920</f>
        <v>10920</v>
      </c>
      <c r="G84" s="310"/>
      <c r="H84" s="310"/>
      <c r="I84" s="310"/>
      <c r="J84" s="310"/>
      <c r="K84" s="310"/>
      <c r="L84" s="302" t="s">
        <v>19</v>
      </c>
      <c r="M84" s="310"/>
      <c r="N84" s="310"/>
      <c r="O84" s="310"/>
      <c r="P84" s="310"/>
    </row>
    <row r="85" spans="1:16" s="4" customFormat="1">
      <c r="A85" s="168">
        <v>80</v>
      </c>
      <c r="B85" s="314" t="s">
        <v>2358</v>
      </c>
      <c r="C85" s="315"/>
      <c r="D85" s="310"/>
      <c r="E85" s="310"/>
      <c r="F85" s="312">
        <f>17650</f>
        <v>17650</v>
      </c>
      <c r="G85" s="310"/>
      <c r="H85" s="310"/>
      <c r="I85" s="310"/>
      <c r="J85" s="310"/>
      <c r="K85" s="310"/>
      <c r="L85" s="302" t="s">
        <v>19</v>
      </c>
      <c r="M85" s="310"/>
      <c r="N85" s="310"/>
      <c r="O85" s="310"/>
      <c r="P85" s="310"/>
    </row>
    <row r="86" spans="1:16" s="4" customFormat="1" ht="45">
      <c r="A86" s="95">
        <v>81</v>
      </c>
      <c r="B86" s="314" t="s">
        <v>2359</v>
      </c>
      <c r="C86" s="315" t="s">
        <v>2400</v>
      </c>
      <c r="D86" s="310"/>
      <c r="E86" s="310"/>
      <c r="F86" s="312">
        <f>62790</f>
        <v>62790</v>
      </c>
      <c r="G86" s="310"/>
      <c r="H86" s="310"/>
      <c r="I86" s="310"/>
      <c r="J86" s="310"/>
      <c r="K86" s="310"/>
      <c r="L86" s="302" t="s">
        <v>19</v>
      </c>
      <c r="M86" s="310"/>
      <c r="N86" s="310"/>
      <c r="O86" s="310"/>
      <c r="P86" s="310"/>
    </row>
    <row r="87" spans="1:16" s="4" customFormat="1" ht="45">
      <c r="A87" s="168">
        <v>82</v>
      </c>
      <c r="B87" s="314" t="s">
        <v>2360</v>
      </c>
      <c r="C87" s="315" t="s">
        <v>2401</v>
      </c>
      <c r="D87" s="310"/>
      <c r="E87" s="310"/>
      <c r="F87" s="312">
        <f>84390</f>
        <v>84390</v>
      </c>
      <c r="G87" s="310"/>
      <c r="H87" s="310"/>
      <c r="I87" s="310"/>
      <c r="J87" s="310"/>
      <c r="K87" s="310"/>
      <c r="L87" s="302" t="s">
        <v>19</v>
      </c>
      <c r="M87" s="310"/>
      <c r="N87" s="310"/>
      <c r="O87" s="310"/>
      <c r="P87" s="310"/>
    </row>
    <row r="88" spans="1:16" s="4" customFormat="1" ht="45">
      <c r="A88" s="95">
        <v>83</v>
      </c>
      <c r="B88" s="314" t="s">
        <v>2356</v>
      </c>
      <c r="C88" s="315" t="s">
        <v>2401</v>
      </c>
      <c r="D88" s="310"/>
      <c r="E88" s="310"/>
      <c r="F88" s="312">
        <f>15600</f>
        <v>15600</v>
      </c>
      <c r="G88" s="310"/>
      <c r="H88" s="310"/>
      <c r="I88" s="310"/>
      <c r="J88" s="310"/>
      <c r="K88" s="310"/>
      <c r="L88" s="302" t="s">
        <v>19</v>
      </c>
      <c r="M88" s="310"/>
      <c r="N88" s="310"/>
      <c r="O88" s="310"/>
      <c r="P88" s="310"/>
    </row>
    <row r="89" spans="1:16" s="4" customFormat="1" ht="45">
      <c r="A89" s="168">
        <v>84</v>
      </c>
      <c r="B89" s="316" t="s">
        <v>2359</v>
      </c>
      <c r="C89" s="315" t="s">
        <v>2400</v>
      </c>
      <c r="D89" s="317"/>
      <c r="E89" s="317"/>
      <c r="F89" s="318">
        <f>62790</f>
        <v>62790</v>
      </c>
      <c r="G89" s="317"/>
      <c r="H89" s="317"/>
      <c r="I89" s="317"/>
      <c r="J89" s="317"/>
      <c r="K89" s="317"/>
      <c r="L89" s="302" t="s">
        <v>19</v>
      </c>
      <c r="M89" s="317"/>
      <c r="N89" s="317"/>
      <c r="O89" s="317"/>
      <c r="P89" s="317"/>
    </row>
    <row r="90" spans="1:16" s="4" customFormat="1" ht="60">
      <c r="A90" s="95">
        <v>85</v>
      </c>
      <c r="B90" s="319" t="s">
        <v>2402</v>
      </c>
      <c r="C90" s="315" t="s">
        <v>2403</v>
      </c>
      <c r="D90" s="310"/>
      <c r="E90" s="310"/>
      <c r="F90" s="320">
        <f>22200</f>
        <v>22200</v>
      </c>
      <c r="G90" s="310"/>
      <c r="H90" s="310"/>
      <c r="I90" s="310"/>
      <c r="J90" s="310"/>
      <c r="K90" s="310"/>
      <c r="L90" s="302" t="s">
        <v>19</v>
      </c>
      <c r="M90" s="310"/>
      <c r="N90" s="310"/>
      <c r="O90" s="310"/>
      <c r="P90" s="310"/>
    </row>
    <row r="91" spans="1:16" s="4" customFormat="1" ht="45">
      <c r="A91" s="168">
        <v>86</v>
      </c>
      <c r="B91" s="319" t="s">
        <v>2356</v>
      </c>
      <c r="C91" s="315" t="s">
        <v>2404</v>
      </c>
      <c r="D91" s="310"/>
      <c r="E91" s="310"/>
      <c r="F91" s="320">
        <f>15600</f>
        <v>15600</v>
      </c>
      <c r="G91" s="310"/>
      <c r="H91" s="310"/>
      <c r="I91" s="310"/>
      <c r="J91" s="310"/>
      <c r="K91" s="310"/>
      <c r="L91" s="302" t="s">
        <v>19</v>
      </c>
      <c r="M91" s="310"/>
      <c r="N91" s="310"/>
      <c r="O91" s="310"/>
      <c r="P91" s="310"/>
    </row>
    <row r="92" spans="1:16" s="4" customFormat="1" ht="45">
      <c r="A92" s="95">
        <v>87</v>
      </c>
      <c r="B92" s="319" t="s">
        <v>2350</v>
      </c>
      <c r="C92" s="315" t="s">
        <v>2351</v>
      </c>
      <c r="D92" s="310"/>
      <c r="E92" s="310"/>
      <c r="F92" s="320">
        <f>21840</f>
        <v>21840</v>
      </c>
      <c r="G92" s="310"/>
      <c r="H92" s="310"/>
      <c r="I92" s="310"/>
      <c r="J92" s="310"/>
      <c r="K92" s="310"/>
      <c r="L92" s="302" t="s">
        <v>19</v>
      </c>
      <c r="M92" s="310"/>
      <c r="N92" s="310"/>
      <c r="O92" s="310"/>
      <c r="P92" s="310"/>
    </row>
    <row r="93" spans="1:16" s="4" customFormat="1" ht="45">
      <c r="A93" s="168">
        <v>88</v>
      </c>
      <c r="B93" s="319" t="s">
        <v>2361</v>
      </c>
      <c r="C93" s="315" t="s">
        <v>2405</v>
      </c>
      <c r="D93" s="310"/>
      <c r="E93" s="310"/>
      <c r="F93" s="320">
        <f>12380</f>
        <v>12380</v>
      </c>
      <c r="G93" s="310"/>
      <c r="H93" s="310"/>
      <c r="I93" s="310"/>
      <c r="J93" s="310"/>
      <c r="K93" s="310"/>
      <c r="L93" s="302" t="s">
        <v>19</v>
      </c>
      <c r="M93" s="310"/>
      <c r="N93" s="310"/>
      <c r="O93" s="310"/>
      <c r="P93" s="310"/>
    </row>
    <row r="94" spans="1:16" s="4" customFormat="1" ht="45">
      <c r="A94" s="95">
        <v>89</v>
      </c>
      <c r="B94" s="319" t="s">
        <v>2409</v>
      </c>
      <c r="C94" s="315" t="s">
        <v>2408</v>
      </c>
      <c r="D94" s="310"/>
      <c r="E94" s="310"/>
      <c r="F94" s="320">
        <f>27970</f>
        <v>27970</v>
      </c>
      <c r="G94" s="310"/>
      <c r="H94" s="310"/>
      <c r="I94" s="310"/>
      <c r="J94" s="310"/>
      <c r="K94" s="310"/>
      <c r="L94" s="302" t="s">
        <v>19</v>
      </c>
      <c r="M94" s="310"/>
      <c r="N94" s="310"/>
      <c r="O94" s="310"/>
      <c r="P94" s="310"/>
    </row>
    <row r="95" spans="1:16" s="4" customFormat="1" ht="30">
      <c r="A95" s="168">
        <v>90</v>
      </c>
      <c r="B95" s="319" t="s">
        <v>2362</v>
      </c>
      <c r="C95" s="315" t="s">
        <v>2411</v>
      </c>
      <c r="D95" s="310"/>
      <c r="E95" s="310"/>
      <c r="F95" s="320">
        <f>11280</f>
        <v>11280</v>
      </c>
      <c r="G95" s="310"/>
      <c r="H95" s="310"/>
      <c r="I95" s="310"/>
      <c r="J95" s="310"/>
      <c r="K95" s="310"/>
      <c r="L95" s="302" t="s">
        <v>19</v>
      </c>
      <c r="M95" s="310"/>
      <c r="N95" s="310"/>
      <c r="O95" s="310"/>
      <c r="P95" s="310"/>
    </row>
    <row r="96" spans="1:16" s="4" customFormat="1" ht="45">
      <c r="A96" s="95">
        <v>91</v>
      </c>
      <c r="B96" s="319" t="s">
        <v>2363</v>
      </c>
      <c r="C96" s="315" t="s">
        <v>2410</v>
      </c>
      <c r="D96" s="310"/>
      <c r="E96" s="310"/>
      <c r="F96" s="320">
        <f>11100</f>
        <v>11100</v>
      </c>
      <c r="G96" s="310"/>
      <c r="H96" s="310"/>
      <c r="I96" s="310"/>
      <c r="J96" s="310"/>
      <c r="K96" s="310"/>
      <c r="L96" s="302" t="s">
        <v>19</v>
      </c>
      <c r="M96" s="310"/>
      <c r="N96" s="310"/>
      <c r="O96" s="310"/>
      <c r="P96" s="310"/>
    </row>
    <row r="97" spans="1:16" s="4" customFormat="1" ht="45">
      <c r="A97" s="168">
        <v>92</v>
      </c>
      <c r="B97" s="319" t="s">
        <v>2364</v>
      </c>
      <c r="C97" s="315" t="s">
        <v>2412</v>
      </c>
      <c r="D97" s="310"/>
      <c r="E97" s="310"/>
      <c r="F97" s="320">
        <f>32210</f>
        <v>32210</v>
      </c>
      <c r="G97" s="310"/>
      <c r="H97" s="310"/>
      <c r="I97" s="310"/>
      <c r="J97" s="310"/>
      <c r="K97" s="310"/>
      <c r="L97" s="302" t="s">
        <v>19</v>
      </c>
      <c r="M97" s="310"/>
      <c r="N97" s="310"/>
      <c r="O97" s="310"/>
      <c r="P97" s="310"/>
    </row>
    <row r="98" spans="1:16" s="4" customFormat="1" ht="45">
      <c r="A98" s="95">
        <v>93</v>
      </c>
      <c r="B98" s="319" t="s">
        <v>2353</v>
      </c>
      <c r="C98" s="315" t="s">
        <v>2413</v>
      </c>
      <c r="D98" s="310"/>
      <c r="E98" s="310"/>
      <c r="F98" s="320">
        <f>27300</f>
        <v>27300</v>
      </c>
      <c r="G98" s="310"/>
      <c r="H98" s="310"/>
      <c r="I98" s="310"/>
      <c r="J98" s="310"/>
      <c r="K98" s="310"/>
      <c r="L98" s="302" t="s">
        <v>19</v>
      </c>
      <c r="M98" s="310"/>
      <c r="N98" s="310"/>
      <c r="O98" s="310"/>
      <c r="P98" s="310"/>
    </row>
    <row r="99" spans="1:16" s="4" customFormat="1" ht="45">
      <c r="A99" s="168">
        <v>94</v>
      </c>
      <c r="B99" s="319" t="s">
        <v>2365</v>
      </c>
      <c r="C99" s="315" t="s">
        <v>2414</v>
      </c>
      <c r="D99" s="310"/>
      <c r="E99" s="310"/>
      <c r="F99" s="320">
        <f>17850</f>
        <v>17850</v>
      </c>
      <c r="G99" s="310"/>
      <c r="H99" s="310"/>
      <c r="I99" s="310"/>
      <c r="J99" s="310"/>
      <c r="K99" s="310"/>
      <c r="L99" s="302" t="s">
        <v>19</v>
      </c>
      <c r="M99" s="310"/>
      <c r="N99" s="310"/>
      <c r="O99" s="310"/>
      <c r="P99" s="310"/>
    </row>
    <row r="100" spans="1:16" s="4" customFormat="1" ht="45">
      <c r="A100" s="95">
        <v>95</v>
      </c>
      <c r="B100" s="319" t="s">
        <v>2366</v>
      </c>
      <c r="C100" s="315" t="s">
        <v>2413</v>
      </c>
      <c r="D100" s="310"/>
      <c r="E100" s="310"/>
      <c r="F100" s="320">
        <f>37590</f>
        <v>37590</v>
      </c>
      <c r="G100" s="310"/>
      <c r="H100" s="310"/>
      <c r="I100" s="310"/>
      <c r="J100" s="310"/>
      <c r="K100" s="310"/>
      <c r="L100" s="302" t="s">
        <v>19</v>
      </c>
      <c r="M100" s="310"/>
      <c r="N100" s="310"/>
      <c r="O100" s="310"/>
      <c r="P100" s="310"/>
    </row>
    <row r="101" spans="1:16" s="4" customFormat="1" ht="45">
      <c r="A101" s="168">
        <v>96</v>
      </c>
      <c r="B101" s="319" t="s">
        <v>2363</v>
      </c>
      <c r="C101" s="315" t="s">
        <v>2404</v>
      </c>
      <c r="D101" s="310"/>
      <c r="E101" s="310"/>
      <c r="F101" s="320">
        <f>11100</f>
        <v>11100</v>
      </c>
      <c r="G101" s="310"/>
      <c r="H101" s="310"/>
      <c r="I101" s="310"/>
      <c r="J101" s="310"/>
      <c r="K101" s="310"/>
      <c r="L101" s="302" t="s">
        <v>19</v>
      </c>
      <c r="M101" s="310"/>
      <c r="N101" s="310"/>
      <c r="O101" s="310"/>
      <c r="P101" s="310"/>
    </row>
    <row r="102" spans="1:16" s="4" customFormat="1" ht="45">
      <c r="A102" s="95">
        <v>97</v>
      </c>
      <c r="B102" s="319" t="s">
        <v>2353</v>
      </c>
      <c r="C102" s="315" t="s">
        <v>2412</v>
      </c>
      <c r="D102" s="310"/>
      <c r="E102" s="310"/>
      <c r="F102" s="320">
        <f>27300</f>
        <v>27300</v>
      </c>
      <c r="G102" s="310"/>
      <c r="H102" s="310"/>
      <c r="I102" s="310"/>
      <c r="J102" s="310"/>
      <c r="K102" s="310"/>
      <c r="L102" s="302" t="s">
        <v>19</v>
      </c>
      <c r="M102" s="310"/>
      <c r="N102" s="310"/>
      <c r="O102" s="310"/>
      <c r="P102" s="310"/>
    </row>
    <row r="103" spans="1:16" s="4" customFormat="1" ht="45">
      <c r="A103" s="168">
        <v>98</v>
      </c>
      <c r="B103" s="319" t="s">
        <v>2367</v>
      </c>
      <c r="C103" s="315" t="s">
        <v>2410</v>
      </c>
      <c r="D103" s="310"/>
      <c r="E103" s="310"/>
      <c r="F103" s="320">
        <f>23360</f>
        <v>23360</v>
      </c>
      <c r="G103" s="310"/>
      <c r="H103" s="310"/>
      <c r="I103" s="310"/>
      <c r="J103" s="310"/>
      <c r="K103" s="310"/>
      <c r="L103" s="302" t="s">
        <v>19</v>
      </c>
      <c r="M103" s="310"/>
      <c r="N103" s="310"/>
      <c r="O103" s="310"/>
      <c r="P103" s="310"/>
    </row>
    <row r="104" spans="1:16" s="4" customFormat="1" ht="30">
      <c r="A104" s="95">
        <v>99</v>
      </c>
      <c r="B104" s="319" t="s">
        <v>2360</v>
      </c>
      <c r="C104" s="315" t="s">
        <v>2411</v>
      </c>
      <c r="D104" s="310"/>
      <c r="E104" s="310"/>
      <c r="F104" s="320">
        <f>77810</f>
        <v>77810</v>
      </c>
      <c r="G104" s="310"/>
      <c r="H104" s="310"/>
      <c r="I104" s="310"/>
      <c r="J104" s="310"/>
      <c r="K104" s="310"/>
      <c r="L104" s="302" t="s">
        <v>19</v>
      </c>
      <c r="M104" s="310"/>
      <c r="N104" s="310"/>
      <c r="O104" s="310"/>
      <c r="P104" s="310"/>
    </row>
    <row r="105" spans="1:16" s="4" customFormat="1" ht="30">
      <c r="A105" s="168">
        <v>100</v>
      </c>
      <c r="B105" s="319" t="s">
        <v>2363</v>
      </c>
      <c r="C105" s="315" t="s">
        <v>2411</v>
      </c>
      <c r="D105" s="310"/>
      <c r="E105" s="310"/>
      <c r="F105" s="320">
        <f>11100</f>
        <v>11100</v>
      </c>
      <c r="G105" s="310"/>
      <c r="H105" s="310"/>
      <c r="I105" s="310"/>
      <c r="J105" s="310"/>
      <c r="K105" s="310"/>
      <c r="L105" s="302" t="s">
        <v>19</v>
      </c>
      <c r="M105" s="310"/>
      <c r="N105" s="310"/>
      <c r="O105" s="310"/>
      <c r="P105" s="310"/>
    </row>
    <row r="106" spans="1:16" s="4" customFormat="1" ht="45">
      <c r="A106" s="95">
        <v>101</v>
      </c>
      <c r="B106" s="319" t="s">
        <v>2368</v>
      </c>
      <c r="C106" s="315" t="s">
        <v>2404</v>
      </c>
      <c r="D106" s="310"/>
      <c r="E106" s="310"/>
      <c r="F106" s="320">
        <f>10920</f>
        <v>10920</v>
      </c>
      <c r="G106" s="310"/>
      <c r="H106" s="310"/>
      <c r="I106" s="310"/>
      <c r="J106" s="310"/>
      <c r="K106" s="310"/>
      <c r="L106" s="302" t="s">
        <v>19</v>
      </c>
      <c r="M106" s="310"/>
      <c r="N106" s="310"/>
      <c r="O106" s="310"/>
      <c r="P106" s="310"/>
    </row>
    <row r="107" spans="1:16" s="4" customFormat="1" ht="45">
      <c r="A107" s="168">
        <v>102</v>
      </c>
      <c r="B107" s="319" t="s">
        <v>2369</v>
      </c>
      <c r="C107" s="315" t="s">
        <v>2415</v>
      </c>
      <c r="D107" s="310"/>
      <c r="E107" s="310"/>
      <c r="F107" s="320">
        <f>8288.52</f>
        <v>8288.52</v>
      </c>
      <c r="G107" s="310"/>
      <c r="H107" s="310"/>
      <c r="I107" s="310"/>
      <c r="J107" s="310"/>
      <c r="K107" s="310"/>
      <c r="L107" s="302" t="s">
        <v>19</v>
      </c>
      <c r="M107" s="310"/>
      <c r="N107" s="310"/>
      <c r="O107" s="310"/>
      <c r="P107" s="310"/>
    </row>
    <row r="108" spans="1:16" s="4" customFormat="1" ht="45">
      <c r="A108" s="95">
        <v>103</v>
      </c>
      <c r="B108" s="319" t="s">
        <v>2370</v>
      </c>
      <c r="C108" s="315" t="s">
        <v>2416</v>
      </c>
      <c r="D108" s="310"/>
      <c r="E108" s="310"/>
      <c r="F108" s="320">
        <f>40892.84</f>
        <v>40892.839999999997</v>
      </c>
      <c r="G108" s="310"/>
      <c r="H108" s="310"/>
      <c r="I108" s="310"/>
      <c r="J108" s="310"/>
      <c r="K108" s="310"/>
      <c r="L108" s="302" t="s">
        <v>19</v>
      </c>
      <c r="M108" s="310"/>
      <c r="N108" s="310"/>
      <c r="O108" s="310"/>
      <c r="P108" s="310"/>
    </row>
    <row r="109" spans="1:16" s="4" customFormat="1" ht="45">
      <c r="A109" s="168">
        <v>104</v>
      </c>
      <c r="B109" s="319" t="s">
        <v>2357</v>
      </c>
      <c r="C109" s="315" t="s">
        <v>2417</v>
      </c>
      <c r="D109" s="310"/>
      <c r="E109" s="310"/>
      <c r="F109" s="320">
        <f>25732.46</f>
        <v>25732.46</v>
      </c>
      <c r="G109" s="310"/>
      <c r="H109" s="310"/>
      <c r="I109" s="310"/>
      <c r="J109" s="310"/>
      <c r="K109" s="310"/>
      <c r="L109" s="302" t="s">
        <v>19</v>
      </c>
      <c r="M109" s="310"/>
      <c r="N109" s="310"/>
      <c r="O109" s="310"/>
      <c r="P109" s="310"/>
    </row>
    <row r="110" spans="1:16" s="4" customFormat="1" ht="21">
      <c r="A110" s="95">
        <v>105</v>
      </c>
      <c r="B110" s="319" t="s">
        <v>2371</v>
      </c>
      <c r="C110" s="315"/>
      <c r="D110" s="310"/>
      <c r="E110" s="310"/>
      <c r="F110" s="320">
        <f>27318.28</f>
        <v>27318.28</v>
      </c>
      <c r="G110" s="310"/>
      <c r="H110" s="310"/>
      <c r="I110" s="310"/>
      <c r="J110" s="310"/>
      <c r="K110" s="310"/>
      <c r="L110" s="302" t="s">
        <v>19</v>
      </c>
      <c r="M110" s="310"/>
      <c r="N110" s="310"/>
      <c r="O110" s="310"/>
      <c r="P110" s="310"/>
    </row>
    <row r="111" spans="1:16" s="4" customFormat="1" ht="45">
      <c r="A111" s="168">
        <v>106</v>
      </c>
      <c r="B111" s="319" t="s">
        <v>2372</v>
      </c>
      <c r="C111" s="315" t="s">
        <v>2418</v>
      </c>
      <c r="D111" s="310"/>
      <c r="E111" s="310"/>
      <c r="F111" s="320">
        <f>13500.5</f>
        <v>13500.5</v>
      </c>
      <c r="G111" s="310"/>
      <c r="H111" s="310"/>
      <c r="I111" s="310"/>
      <c r="J111" s="310"/>
      <c r="K111" s="310"/>
      <c r="L111" s="302" t="s">
        <v>19</v>
      </c>
      <c r="M111" s="310"/>
      <c r="N111" s="310"/>
      <c r="O111" s="310"/>
      <c r="P111" s="310"/>
    </row>
    <row r="112" spans="1:16" s="4" customFormat="1" ht="45">
      <c r="A112" s="95">
        <v>107</v>
      </c>
      <c r="B112" s="319" t="s">
        <v>2373</v>
      </c>
      <c r="C112" s="315" t="s">
        <v>2419</v>
      </c>
      <c r="D112" s="310"/>
      <c r="E112" s="310"/>
      <c r="F112" s="320">
        <f>27361.02</f>
        <v>27361.02</v>
      </c>
      <c r="G112" s="310"/>
      <c r="H112" s="310"/>
      <c r="I112" s="310"/>
      <c r="J112" s="310"/>
      <c r="K112" s="310"/>
      <c r="L112" s="302" t="s">
        <v>19</v>
      </c>
      <c r="M112" s="310"/>
      <c r="N112" s="310"/>
      <c r="O112" s="310"/>
      <c r="P112" s="310"/>
    </row>
    <row r="113" spans="1:16" s="4" customFormat="1" ht="45">
      <c r="A113" s="168">
        <v>108</v>
      </c>
      <c r="B113" s="319" t="s">
        <v>2374</v>
      </c>
      <c r="C113" s="315" t="s">
        <v>2419</v>
      </c>
      <c r="D113" s="310"/>
      <c r="E113" s="310"/>
      <c r="F113" s="320">
        <f>51545.48</f>
        <v>51545.48</v>
      </c>
      <c r="G113" s="310"/>
      <c r="H113" s="310"/>
      <c r="I113" s="310"/>
      <c r="J113" s="310"/>
      <c r="K113" s="310"/>
      <c r="L113" s="302" t="s">
        <v>19</v>
      </c>
      <c r="M113" s="310"/>
      <c r="N113" s="310"/>
      <c r="O113" s="310"/>
      <c r="P113" s="310"/>
    </row>
    <row r="114" spans="1:16" s="4" customFormat="1" ht="45">
      <c r="A114" s="95">
        <v>109</v>
      </c>
      <c r="B114" s="319" t="s">
        <v>2375</v>
      </c>
      <c r="C114" s="315" t="s">
        <v>2419</v>
      </c>
      <c r="D114" s="310"/>
      <c r="E114" s="310"/>
      <c r="F114" s="320">
        <f>22458.49</f>
        <v>22458.49</v>
      </c>
      <c r="G114" s="310"/>
      <c r="H114" s="310"/>
      <c r="I114" s="310"/>
      <c r="J114" s="310"/>
      <c r="K114" s="310"/>
      <c r="L114" s="302" t="s">
        <v>19</v>
      </c>
      <c r="M114" s="310"/>
      <c r="N114" s="310"/>
      <c r="O114" s="310"/>
      <c r="P114" s="310"/>
    </row>
    <row r="115" spans="1:16" s="4" customFormat="1" ht="45">
      <c r="A115" s="168">
        <v>110</v>
      </c>
      <c r="B115" s="319" t="s">
        <v>2376</v>
      </c>
      <c r="C115" s="315" t="s">
        <v>2418</v>
      </c>
      <c r="D115" s="310"/>
      <c r="E115" s="310"/>
      <c r="F115" s="320">
        <f>72627.42</f>
        <v>72627.42</v>
      </c>
      <c r="G115" s="310"/>
      <c r="H115" s="310"/>
      <c r="I115" s="310"/>
      <c r="J115" s="310"/>
      <c r="K115" s="310"/>
      <c r="L115" s="302" t="s">
        <v>19</v>
      </c>
      <c r="M115" s="310"/>
      <c r="N115" s="310"/>
      <c r="O115" s="310"/>
      <c r="P115" s="310"/>
    </row>
    <row r="116" spans="1:16" s="4" customFormat="1" ht="30">
      <c r="A116" s="95">
        <v>111</v>
      </c>
      <c r="B116" s="319" t="s">
        <v>2377</v>
      </c>
      <c r="C116" s="315" t="s">
        <v>2420</v>
      </c>
      <c r="D116" s="310"/>
      <c r="E116" s="310"/>
      <c r="F116" s="320">
        <f>38644.8</f>
        <v>38644.800000000003</v>
      </c>
      <c r="G116" s="310"/>
      <c r="H116" s="310"/>
      <c r="I116" s="310"/>
      <c r="J116" s="310"/>
      <c r="K116" s="310"/>
      <c r="L116" s="302" t="s">
        <v>19</v>
      </c>
      <c r="M116" s="310"/>
      <c r="N116" s="310"/>
      <c r="O116" s="310"/>
      <c r="P116" s="310"/>
    </row>
    <row r="117" spans="1:16" s="4" customFormat="1" ht="30">
      <c r="A117" s="168">
        <v>112</v>
      </c>
      <c r="B117" s="319" t="s">
        <v>2378</v>
      </c>
      <c r="C117" s="315" t="s">
        <v>2420</v>
      </c>
      <c r="D117" s="310"/>
      <c r="E117" s="310"/>
      <c r="F117" s="320">
        <f>36522.16</f>
        <v>36522.160000000003</v>
      </c>
      <c r="G117" s="310"/>
      <c r="H117" s="310"/>
      <c r="I117" s="310"/>
      <c r="J117" s="310"/>
      <c r="K117" s="310"/>
      <c r="L117" s="302" t="s">
        <v>19</v>
      </c>
      <c r="M117" s="310"/>
      <c r="N117" s="310"/>
      <c r="O117" s="310"/>
      <c r="P117" s="310"/>
    </row>
    <row r="118" spans="1:16" s="4" customFormat="1" ht="30">
      <c r="A118" s="95">
        <v>113</v>
      </c>
      <c r="B118" s="319" t="s">
        <v>2379</v>
      </c>
      <c r="C118" s="315" t="s">
        <v>2420</v>
      </c>
      <c r="D118" s="310"/>
      <c r="E118" s="310"/>
      <c r="F118" s="320">
        <f>7680.8</f>
        <v>7680.8</v>
      </c>
      <c r="G118" s="310"/>
      <c r="H118" s="310"/>
      <c r="I118" s="310"/>
      <c r="J118" s="310"/>
      <c r="K118" s="310"/>
      <c r="L118" s="302" t="s">
        <v>19</v>
      </c>
      <c r="M118" s="310"/>
      <c r="N118" s="310"/>
      <c r="O118" s="310"/>
      <c r="P118" s="310"/>
    </row>
    <row r="119" spans="1:16" s="4" customFormat="1" ht="30">
      <c r="A119" s="168">
        <v>114</v>
      </c>
      <c r="B119" s="319" t="s">
        <v>2380</v>
      </c>
      <c r="C119" s="315" t="s">
        <v>2420</v>
      </c>
      <c r="D119" s="310"/>
      <c r="E119" s="310"/>
      <c r="F119" s="320">
        <f>17112.24</f>
        <v>17112.240000000002</v>
      </c>
      <c r="G119" s="310"/>
      <c r="H119" s="310"/>
      <c r="I119" s="310"/>
      <c r="J119" s="310"/>
      <c r="K119" s="310"/>
      <c r="L119" s="302" t="s">
        <v>19</v>
      </c>
      <c r="M119" s="310"/>
      <c r="N119" s="310"/>
      <c r="O119" s="310"/>
      <c r="P119" s="310"/>
    </row>
    <row r="120" spans="1:16" s="4" customFormat="1" ht="45">
      <c r="A120" s="95">
        <v>115</v>
      </c>
      <c r="B120" s="319" t="s">
        <v>2381</v>
      </c>
      <c r="C120" s="315" t="s">
        <v>2421</v>
      </c>
      <c r="D120" s="310"/>
      <c r="E120" s="310"/>
      <c r="F120" s="320">
        <f>15934.58</f>
        <v>15934.58</v>
      </c>
      <c r="G120" s="310"/>
      <c r="H120" s="310"/>
      <c r="I120" s="310"/>
      <c r="J120" s="310"/>
      <c r="K120" s="310"/>
      <c r="L120" s="302" t="s">
        <v>19</v>
      </c>
      <c r="M120" s="310"/>
      <c r="N120" s="310"/>
      <c r="O120" s="310"/>
      <c r="P120" s="310"/>
    </row>
    <row r="121" spans="1:16" s="4" customFormat="1" ht="45">
      <c r="A121" s="168">
        <v>116</v>
      </c>
      <c r="B121" s="319" t="s">
        <v>2374</v>
      </c>
      <c r="C121" s="315" t="s">
        <v>2418</v>
      </c>
      <c r="D121" s="310"/>
      <c r="E121" s="310"/>
      <c r="F121" s="320">
        <f>30419.43</f>
        <v>30419.43</v>
      </c>
      <c r="G121" s="310"/>
      <c r="H121" s="310"/>
      <c r="I121" s="310"/>
      <c r="J121" s="310"/>
      <c r="K121" s="310"/>
      <c r="L121" s="302" t="s">
        <v>19</v>
      </c>
      <c r="M121" s="310"/>
      <c r="N121" s="310"/>
      <c r="O121" s="310"/>
      <c r="P121" s="310"/>
    </row>
    <row r="122" spans="1:16" s="4" customFormat="1" ht="45">
      <c r="A122" s="95">
        <v>117</v>
      </c>
      <c r="B122" s="319" t="s">
        <v>2382</v>
      </c>
      <c r="C122" s="315" t="s">
        <v>2418</v>
      </c>
      <c r="D122" s="310"/>
      <c r="E122" s="310"/>
      <c r="F122" s="320">
        <f>26507.65</f>
        <v>26507.65</v>
      </c>
      <c r="G122" s="310"/>
      <c r="H122" s="310"/>
      <c r="I122" s="310"/>
      <c r="J122" s="310"/>
      <c r="K122" s="310"/>
      <c r="L122" s="302" t="s">
        <v>19</v>
      </c>
      <c r="M122" s="310"/>
      <c r="N122" s="310"/>
      <c r="O122" s="310"/>
      <c r="P122" s="310"/>
    </row>
    <row r="123" spans="1:16" s="4" customFormat="1" ht="45">
      <c r="A123" s="168">
        <v>118</v>
      </c>
      <c r="B123" s="319" t="s">
        <v>2383</v>
      </c>
      <c r="C123" s="315" t="s">
        <v>2421</v>
      </c>
      <c r="D123" s="310"/>
      <c r="E123" s="310"/>
      <c r="F123" s="320">
        <f>4411.69</f>
        <v>4411.6899999999996</v>
      </c>
      <c r="G123" s="310"/>
      <c r="H123" s="310"/>
      <c r="I123" s="310"/>
      <c r="J123" s="310"/>
      <c r="K123" s="310"/>
      <c r="L123" s="302" t="s">
        <v>19</v>
      </c>
      <c r="M123" s="310"/>
      <c r="N123" s="310"/>
      <c r="O123" s="310"/>
      <c r="P123" s="310"/>
    </row>
    <row r="124" spans="1:16" s="4" customFormat="1" ht="45">
      <c r="A124" s="95">
        <v>119</v>
      </c>
      <c r="B124" s="319" t="s">
        <v>2384</v>
      </c>
      <c r="C124" s="315" t="s">
        <v>2422</v>
      </c>
      <c r="D124" s="310"/>
      <c r="E124" s="310"/>
      <c r="F124" s="320">
        <f>30469.42</f>
        <v>30469.42</v>
      </c>
      <c r="G124" s="310"/>
      <c r="H124" s="310"/>
      <c r="I124" s="310"/>
      <c r="J124" s="310"/>
      <c r="K124" s="310"/>
      <c r="L124" s="302" t="s">
        <v>19</v>
      </c>
      <c r="M124" s="310"/>
      <c r="N124" s="310"/>
      <c r="O124" s="310"/>
      <c r="P124" s="310"/>
    </row>
    <row r="125" spans="1:16" s="4" customFormat="1" ht="45">
      <c r="A125" s="168">
        <v>120</v>
      </c>
      <c r="B125" s="319" t="s">
        <v>2385</v>
      </c>
      <c r="C125" s="315" t="s">
        <v>2421</v>
      </c>
      <c r="D125" s="310"/>
      <c r="E125" s="310"/>
      <c r="F125" s="320">
        <f>32294.09</f>
        <v>32294.09</v>
      </c>
      <c r="G125" s="310"/>
      <c r="H125" s="310"/>
      <c r="I125" s="310"/>
      <c r="J125" s="310"/>
      <c r="K125" s="310"/>
      <c r="L125" s="302" t="s">
        <v>19</v>
      </c>
      <c r="M125" s="310"/>
      <c r="N125" s="310"/>
      <c r="O125" s="310"/>
      <c r="P125" s="310"/>
    </row>
    <row r="126" spans="1:16" s="4" customFormat="1" ht="30">
      <c r="A126" s="95">
        <v>121</v>
      </c>
      <c r="B126" s="319" t="s">
        <v>2386</v>
      </c>
      <c r="C126" s="315" t="s">
        <v>2423</v>
      </c>
      <c r="D126" s="310"/>
      <c r="E126" s="310"/>
      <c r="F126" s="320">
        <f>118728.27</f>
        <v>118728.27</v>
      </c>
      <c r="G126" s="310"/>
      <c r="H126" s="310"/>
      <c r="I126" s="310"/>
      <c r="J126" s="310"/>
      <c r="K126" s="310"/>
      <c r="L126" s="302" t="s">
        <v>19</v>
      </c>
      <c r="M126" s="310"/>
      <c r="N126" s="310"/>
      <c r="O126" s="310"/>
      <c r="P126" s="310"/>
    </row>
    <row r="127" spans="1:16" s="4" customFormat="1" ht="45">
      <c r="A127" s="168">
        <v>122</v>
      </c>
      <c r="B127" s="319" t="s">
        <v>2387</v>
      </c>
      <c r="C127" s="315" t="s">
        <v>2421</v>
      </c>
      <c r="D127" s="310"/>
      <c r="E127" s="310"/>
      <c r="F127" s="320">
        <f>118728.27</f>
        <v>118728.27</v>
      </c>
      <c r="G127" s="310"/>
      <c r="H127" s="310"/>
      <c r="I127" s="310"/>
      <c r="J127" s="310"/>
      <c r="K127" s="310"/>
      <c r="L127" s="302" t="s">
        <v>19</v>
      </c>
      <c r="M127" s="310"/>
      <c r="N127" s="310"/>
      <c r="O127" s="310"/>
      <c r="P127" s="310"/>
    </row>
    <row r="128" spans="1:16" s="4" customFormat="1" ht="45">
      <c r="A128" s="95">
        <v>123</v>
      </c>
      <c r="B128" s="319" t="s">
        <v>2388</v>
      </c>
      <c r="C128" s="315" t="s">
        <v>2422</v>
      </c>
      <c r="D128" s="310"/>
      <c r="E128" s="310"/>
      <c r="F128" s="320">
        <f>47838.56</f>
        <v>47838.559999999998</v>
      </c>
      <c r="G128" s="310"/>
      <c r="H128" s="310"/>
      <c r="I128" s="310"/>
      <c r="J128" s="310"/>
      <c r="K128" s="310"/>
      <c r="L128" s="302" t="s">
        <v>19</v>
      </c>
      <c r="M128" s="310"/>
      <c r="N128" s="310"/>
      <c r="O128" s="310"/>
      <c r="P128" s="310"/>
    </row>
    <row r="129" spans="1:16" s="4" customFormat="1" ht="45">
      <c r="A129" s="168">
        <v>124</v>
      </c>
      <c r="B129" s="319" t="s">
        <v>2389</v>
      </c>
      <c r="C129" s="315" t="s">
        <v>2421</v>
      </c>
      <c r="D129" s="310"/>
      <c r="E129" s="310"/>
      <c r="F129" s="320">
        <f>70749.55</f>
        <v>70749.55</v>
      </c>
      <c r="G129" s="310"/>
      <c r="H129" s="310"/>
      <c r="I129" s="310"/>
      <c r="J129" s="310"/>
      <c r="K129" s="310"/>
      <c r="L129" s="302" t="s">
        <v>19</v>
      </c>
      <c r="M129" s="310"/>
      <c r="N129" s="310"/>
      <c r="O129" s="310"/>
      <c r="P129" s="310"/>
    </row>
    <row r="130" spans="1:16" s="4" customFormat="1">
      <c r="A130" s="95">
        <v>125</v>
      </c>
      <c r="B130" s="319" t="s">
        <v>2390</v>
      </c>
      <c r="C130" s="315"/>
      <c r="D130" s="310"/>
      <c r="E130" s="310"/>
      <c r="F130" s="320">
        <f>34000</f>
        <v>34000</v>
      </c>
      <c r="G130" s="310"/>
      <c r="H130" s="310"/>
      <c r="I130" s="310"/>
      <c r="J130" s="310"/>
      <c r="K130" s="310"/>
      <c r="L130" s="302" t="s">
        <v>19</v>
      </c>
      <c r="M130" s="310"/>
      <c r="N130" s="310"/>
      <c r="O130" s="310"/>
      <c r="P130" s="310"/>
    </row>
    <row r="131" spans="1:16" s="4" customFormat="1" ht="21">
      <c r="A131" s="168">
        <v>126</v>
      </c>
      <c r="B131" s="319" t="s">
        <v>2372</v>
      </c>
      <c r="C131" s="315"/>
      <c r="D131" s="310"/>
      <c r="E131" s="310"/>
      <c r="F131" s="320">
        <f>17000</f>
        <v>17000</v>
      </c>
      <c r="G131" s="310"/>
      <c r="H131" s="310"/>
      <c r="I131" s="310"/>
      <c r="J131" s="310"/>
      <c r="K131" s="310"/>
      <c r="L131" s="302" t="s">
        <v>19</v>
      </c>
      <c r="M131" s="310"/>
      <c r="N131" s="310"/>
      <c r="O131" s="310"/>
      <c r="P131" s="310"/>
    </row>
    <row r="132" spans="1:16" s="4" customFormat="1" ht="31.5">
      <c r="A132" s="95">
        <v>127</v>
      </c>
      <c r="B132" s="319" t="s">
        <v>2391</v>
      </c>
      <c r="C132" s="315"/>
      <c r="D132" s="310"/>
      <c r="E132" s="310"/>
      <c r="F132" s="320">
        <f>22000</f>
        <v>22000</v>
      </c>
      <c r="G132" s="310"/>
      <c r="H132" s="310"/>
      <c r="I132" s="310"/>
      <c r="J132" s="310"/>
      <c r="K132" s="310"/>
      <c r="L132" s="302" t="s">
        <v>19</v>
      </c>
      <c r="M132" s="310"/>
      <c r="N132" s="310"/>
      <c r="O132" s="310"/>
      <c r="P132" s="310"/>
    </row>
    <row r="133" spans="1:16" s="4" customFormat="1">
      <c r="A133" s="168">
        <v>128</v>
      </c>
      <c r="B133" s="319" t="s">
        <v>2392</v>
      </c>
      <c r="C133" s="315"/>
      <c r="D133" s="310"/>
      <c r="E133" s="310"/>
      <c r="F133" s="320">
        <f>18000</f>
        <v>18000</v>
      </c>
      <c r="G133" s="310"/>
      <c r="H133" s="310"/>
      <c r="I133" s="310"/>
      <c r="J133" s="310"/>
      <c r="K133" s="310"/>
      <c r="L133" s="302" t="s">
        <v>19</v>
      </c>
      <c r="M133" s="310"/>
      <c r="N133" s="310"/>
      <c r="O133" s="310"/>
      <c r="P133" s="310"/>
    </row>
    <row r="134" spans="1:16" s="4" customFormat="1" ht="21">
      <c r="A134" s="95">
        <v>129</v>
      </c>
      <c r="B134" s="319" t="s">
        <v>2373</v>
      </c>
      <c r="C134" s="315"/>
      <c r="D134" s="310"/>
      <c r="E134" s="310"/>
      <c r="F134" s="320">
        <f>88000</f>
        <v>88000</v>
      </c>
      <c r="G134" s="310"/>
      <c r="H134" s="310"/>
      <c r="I134" s="310"/>
      <c r="J134" s="310"/>
      <c r="K134" s="310"/>
      <c r="L134" s="302" t="s">
        <v>19</v>
      </c>
      <c r="M134" s="310"/>
      <c r="N134" s="310"/>
      <c r="O134" s="310"/>
      <c r="P134" s="310"/>
    </row>
    <row r="135" spans="1:16" s="4" customFormat="1">
      <c r="A135" s="168">
        <v>130</v>
      </c>
      <c r="B135" s="319" t="s">
        <v>2374</v>
      </c>
      <c r="C135" s="315"/>
      <c r="D135" s="310"/>
      <c r="E135" s="310"/>
      <c r="F135" s="320">
        <f>22000</f>
        <v>22000</v>
      </c>
      <c r="G135" s="310"/>
      <c r="H135" s="310"/>
      <c r="I135" s="310"/>
      <c r="J135" s="310"/>
      <c r="K135" s="310"/>
      <c r="L135" s="302" t="s">
        <v>19</v>
      </c>
      <c r="M135" s="310"/>
      <c r="N135" s="310"/>
      <c r="O135" s="310"/>
      <c r="P135" s="310"/>
    </row>
    <row r="136" spans="1:16" s="4" customFormat="1">
      <c r="A136" s="95">
        <v>131</v>
      </c>
      <c r="B136" s="319" t="s">
        <v>2393</v>
      </c>
      <c r="C136" s="315"/>
      <c r="D136" s="310"/>
      <c r="E136" s="310"/>
      <c r="F136" s="320">
        <f>25000</f>
        <v>25000</v>
      </c>
      <c r="G136" s="310"/>
      <c r="H136" s="310"/>
      <c r="I136" s="310"/>
      <c r="J136" s="310"/>
      <c r="K136" s="310"/>
      <c r="L136" s="302" t="s">
        <v>19</v>
      </c>
      <c r="M136" s="310"/>
      <c r="N136" s="310"/>
      <c r="O136" s="310"/>
      <c r="P136" s="310"/>
    </row>
    <row r="137" spans="1:16" s="4" customFormat="1">
      <c r="A137" s="168">
        <v>132</v>
      </c>
      <c r="B137" s="319" t="s">
        <v>2394</v>
      </c>
      <c r="C137" s="315"/>
      <c r="D137" s="310"/>
      <c r="E137" s="310"/>
      <c r="F137" s="320">
        <f>8000</f>
        <v>8000</v>
      </c>
      <c r="G137" s="310"/>
      <c r="H137" s="310"/>
      <c r="I137" s="310"/>
      <c r="J137" s="310"/>
      <c r="K137" s="310"/>
      <c r="L137" s="302" t="s">
        <v>19</v>
      </c>
      <c r="M137" s="310"/>
      <c r="N137" s="310"/>
      <c r="O137" s="310"/>
      <c r="P137" s="310"/>
    </row>
    <row r="138" spans="1:16" s="4" customFormat="1">
      <c r="A138" s="95">
        <v>133</v>
      </c>
      <c r="B138" s="319" t="s">
        <v>2395</v>
      </c>
      <c r="C138" s="315"/>
      <c r="D138" s="310"/>
      <c r="E138" s="310"/>
      <c r="F138" s="320">
        <f>27000</f>
        <v>27000</v>
      </c>
      <c r="G138" s="310"/>
      <c r="H138" s="310"/>
      <c r="I138" s="310"/>
      <c r="J138" s="310"/>
      <c r="K138" s="310"/>
      <c r="L138" s="302" t="s">
        <v>19</v>
      </c>
      <c r="M138" s="310"/>
      <c r="N138" s="310"/>
      <c r="O138" s="310"/>
      <c r="P138" s="310"/>
    </row>
    <row r="139" spans="1:16" s="4" customFormat="1">
      <c r="A139" s="168">
        <v>134</v>
      </c>
      <c r="B139" s="319" t="s">
        <v>2396</v>
      </c>
      <c r="C139" s="315"/>
      <c r="D139" s="310"/>
      <c r="E139" s="310"/>
      <c r="F139" s="320">
        <f>21000</f>
        <v>21000</v>
      </c>
      <c r="G139" s="310"/>
      <c r="H139" s="310"/>
      <c r="I139" s="310"/>
      <c r="J139" s="310"/>
      <c r="K139" s="310"/>
      <c r="L139" s="302" t="s">
        <v>19</v>
      </c>
      <c r="M139" s="310"/>
      <c r="N139" s="310"/>
      <c r="O139" s="310"/>
      <c r="P139" s="310"/>
    </row>
    <row r="140" spans="1:16" s="4" customFormat="1" ht="21">
      <c r="A140" s="95">
        <v>135</v>
      </c>
      <c r="B140" s="319" t="s">
        <v>2397</v>
      </c>
      <c r="C140" s="315"/>
      <c r="D140" s="310"/>
      <c r="E140" s="310"/>
      <c r="F140" s="320">
        <f>35000</f>
        <v>35000</v>
      </c>
      <c r="G140" s="310"/>
      <c r="H140" s="310"/>
      <c r="I140" s="310"/>
      <c r="J140" s="310"/>
      <c r="K140" s="310"/>
      <c r="L140" s="302" t="s">
        <v>19</v>
      </c>
      <c r="M140" s="310"/>
      <c r="N140" s="310"/>
      <c r="O140" s="310"/>
      <c r="P140" s="310"/>
    </row>
    <row r="141" spans="1:16" s="4" customFormat="1">
      <c r="A141" s="168">
        <v>136</v>
      </c>
      <c r="B141" s="319" t="s">
        <v>2376</v>
      </c>
      <c r="C141" s="315"/>
      <c r="D141" s="310"/>
      <c r="E141" s="310"/>
      <c r="F141" s="320">
        <f>220000</f>
        <v>220000</v>
      </c>
      <c r="G141" s="310"/>
      <c r="H141" s="310"/>
      <c r="I141" s="310"/>
      <c r="J141" s="310"/>
      <c r="K141" s="310"/>
      <c r="L141" s="302" t="s">
        <v>19</v>
      </c>
      <c r="M141" s="310"/>
      <c r="N141" s="310"/>
      <c r="O141" s="310"/>
      <c r="P141" s="310"/>
    </row>
    <row r="142" spans="1:16" s="4" customFormat="1">
      <c r="A142" s="95">
        <v>137</v>
      </c>
      <c r="B142" s="319" t="s">
        <v>2398</v>
      </c>
      <c r="C142" s="315"/>
      <c r="D142" s="310"/>
      <c r="E142" s="310"/>
      <c r="F142" s="320">
        <f>31925.48</f>
        <v>31925.48</v>
      </c>
      <c r="G142" s="310"/>
      <c r="H142" s="310"/>
      <c r="I142" s="310"/>
      <c r="J142" s="310"/>
      <c r="K142" s="310"/>
      <c r="L142" s="302" t="s">
        <v>19</v>
      </c>
      <c r="M142" s="310"/>
      <c r="N142" s="310"/>
      <c r="O142" s="310"/>
      <c r="P142" s="310"/>
    </row>
    <row r="143" spans="1:16" s="7" customFormat="1" ht="75">
      <c r="A143" s="168">
        <v>138</v>
      </c>
      <c r="B143" s="461" t="s">
        <v>3026</v>
      </c>
      <c r="C143" s="462" t="s">
        <v>2980</v>
      </c>
      <c r="D143" s="359"/>
      <c r="E143" s="359"/>
      <c r="F143" s="359" t="s">
        <v>3002</v>
      </c>
      <c r="G143" s="359"/>
      <c r="H143" s="359"/>
      <c r="I143" s="359"/>
      <c r="J143" s="462" t="s">
        <v>3028</v>
      </c>
      <c r="K143" s="359"/>
      <c r="L143" s="460" t="s">
        <v>19</v>
      </c>
      <c r="M143" s="359"/>
      <c r="N143" s="359"/>
      <c r="O143" s="359"/>
      <c r="P143" s="359"/>
    </row>
    <row r="144" spans="1:16" s="7" customFormat="1" ht="75">
      <c r="A144" s="95">
        <v>139</v>
      </c>
      <c r="B144" s="461" t="s">
        <v>3027</v>
      </c>
      <c r="C144" s="462" t="s">
        <v>3004</v>
      </c>
      <c r="D144" s="359"/>
      <c r="E144" s="359"/>
      <c r="F144" s="463">
        <v>904339.2</v>
      </c>
      <c r="G144" s="359"/>
      <c r="H144" s="359"/>
      <c r="I144" s="359"/>
      <c r="J144" s="462" t="s">
        <v>3028</v>
      </c>
      <c r="K144" s="359"/>
      <c r="L144" s="460" t="s">
        <v>19</v>
      </c>
      <c r="M144" s="359"/>
      <c r="N144" s="359"/>
      <c r="O144" s="359"/>
      <c r="P144" s="359"/>
    </row>
    <row r="145" spans="1:16" ht="60">
      <c r="A145" s="526"/>
      <c r="B145" s="527" t="s">
        <v>3191</v>
      </c>
      <c r="C145" s="528" t="s">
        <v>3190</v>
      </c>
      <c r="D145" s="526"/>
      <c r="E145" s="526"/>
      <c r="F145" s="526">
        <v>31778.7</v>
      </c>
      <c r="G145" s="526"/>
      <c r="H145" s="526"/>
      <c r="I145" s="526"/>
      <c r="J145" s="528" t="s">
        <v>3192</v>
      </c>
      <c r="K145" s="529"/>
      <c r="L145" s="530" t="s">
        <v>19</v>
      </c>
      <c r="M145" s="526"/>
      <c r="N145" s="526"/>
      <c r="O145" s="526"/>
      <c r="P145" s="526"/>
    </row>
    <row r="146" spans="1:16" s="533" customFormat="1" ht="60">
      <c r="A146" s="532"/>
      <c r="B146" s="532" t="s">
        <v>3193</v>
      </c>
      <c r="C146" s="528" t="s">
        <v>3190</v>
      </c>
      <c r="D146" s="532"/>
      <c r="E146" s="532"/>
      <c r="F146" s="532" t="s">
        <v>3199</v>
      </c>
      <c r="G146" s="532"/>
      <c r="H146" s="532"/>
      <c r="I146" s="532"/>
      <c r="J146" s="528" t="s">
        <v>3192</v>
      </c>
      <c r="K146" s="529"/>
      <c r="L146" s="530" t="s">
        <v>19</v>
      </c>
      <c r="M146" s="532"/>
      <c r="N146" s="532"/>
      <c r="O146" s="532"/>
      <c r="P146" s="532"/>
    </row>
    <row r="147" spans="1:16" s="533" customFormat="1" ht="60">
      <c r="A147" s="532"/>
      <c r="B147" s="534" t="s">
        <v>3194</v>
      </c>
      <c r="C147" s="528" t="s">
        <v>3190</v>
      </c>
      <c r="D147" s="532"/>
      <c r="E147" s="532"/>
      <c r="F147" s="532" t="s">
        <v>3200</v>
      </c>
      <c r="G147" s="532"/>
      <c r="H147" s="532"/>
      <c r="I147" s="532"/>
      <c r="J147" s="528" t="s">
        <v>3192</v>
      </c>
      <c r="K147" s="529"/>
      <c r="L147" s="530" t="s">
        <v>19</v>
      </c>
      <c r="M147" s="532"/>
      <c r="N147" s="532"/>
      <c r="O147" s="532"/>
      <c r="P147" s="532"/>
    </row>
    <row r="148" spans="1:16" s="533" customFormat="1" ht="60">
      <c r="A148" s="532"/>
      <c r="B148" s="534" t="s">
        <v>3195</v>
      </c>
      <c r="C148" s="528" t="s">
        <v>3190</v>
      </c>
      <c r="D148" s="532"/>
      <c r="E148" s="532"/>
      <c r="F148" s="532" t="s">
        <v>3201</v>
      </c>
      <c r="G148" s="532"/>
      <c r="H148" s="532"/>
      <c r="I148" s="532"/>
      <c r="J148" s="528" t="s">
        <v>3192</v>
      </c>
      <c r="K148" s="529"/>
      <c r="L148" s="530" t="s">
        <v>19</v>
      </c>
      <c r="M148" s="532"/>
      <c r="N148" s="532"/>
      <c r="O148" s="532"/>
      <c r="P148" s="532"/>
    </row>
    <row r="149" spans="1:16" s="533" customFormat="1" ht="60">
      <c r="A149" s="532"/>
      <c r="B149" s="534" t="s">
        <v>3196</v>
      </c>
      <c r="C149" s="528" t="s">
        <v>3190</v>
      </c>
      <c r="D149" s="532"/>
      <c r="E149" s="532"/>
      <c r="F149" s="532" t="s">
        <v>3202</v>
      </c>
      <c r="G149" s="532"/>
      <c r="H149" s="532"/>
      <c r="I149" s="532"/>
      <c r="J149" s="528" t="s">
        <v>3192</v>
      </c>
      <c r="K149" s="529"/>
      <c r="L149" s="530" t="s">
        <v>19</v>
      </c>
      <c r="M149" s="532"/>
      <c r="N149" s="532"/>
      <c r="O149" s="532"/>
      <c r="P149" s="532"/>
    </row>
    <row r="150" spans="1:16" s="533" customFormat="1" ht="60">
      <c r="A150" s="532"/>
      <c r="B150" s="534" t="s">
        <v>3197</v>
      </c>
      <c r="C150" s="528" t="s">
        <v>3190</v>
      </c>
      <c r="D150" s="532"/>
      <c r="E150" s="532"/>
      <c r="F150" s="532" t="s">
        <v>3203</v>
      </c>
      <c r="G150" s="532"/>
      <c r="H150" s="532"/>
      <c r="I150" s="532"/>
      <c r="J150" s="528" t="s">
        <v>3192</v>
      </c>
      <c r="K150" s="529"/>
      <c r="L150" s="530" t="s">
        <v>19</v>
      </c>
      <c r="M150" s="532"/>
      <c r="N150" s="532"/>
      <c r="O150" s="532"/>
      <c r="P150" s="532"/>
    </row>
    <row r="151" spans="1:16" s="533" customFormat="1" ht="60">
      <c r="A151" s="532"/>
      <c r="B151" s="534" t="s">
        <v>3198</v>
      </c>
      <c r="C151" s="528" t="s">
        <v>3190</v>
      </c>
      <c r="D151" s="532"/>
      <c r="E151" s="532"/>
      <c r="F151" s="532" t="s">
        <v>3204</v>
      </c>
      <c r="G151" s="532"/>
      <c r="H151" s="532"/>
      <c r="I151" s="532"/>
      <c r="J151" s="528" t="s">
        <v>3192</v>
      </c>
      <c r="K151" s="529"/>
      <c r="L151" s="530" t="s">
        <v>19</v>
      </c>
      <c r="M151" s="532"/>
      <c r="N151" s="532"/>
      <c r="O151" s="532"/>
      <c r="P151" s="532"/>
    </row>
    <row r="152" spans="1:16" s="533" customFormat="1" ht="60">
      <c r="A152" s="532"/>
      <c r="B152" s="534" t="s">
        <v>3206</v>
      </c>
      <c r="C152" s="528" t="s">
        <v>3190</v>
      </c>
      <c r="D152" s="532"/>
      <c r="E152" s="532"/>
      <c r="F152" s="532" t="s">
        <v>3205</v>
      </c>
      <c r="G152" s="532"/>
      <c r="H152" s="532"/>
      <c r="I152" s="532"/>
      <c r="J152" s="528" t="s">
        <v>3192</v>
      </c>
      <c r="K152" s="529"/>
      <c r="L152" s="530" t="s">
        <v>19</v>
      </c>
      <c r="M152" s="532"/>
      <c r="N152" s="532"/>
      <c r="O152" s="532"/>
      <c r="P152" s="532"/>
    </row>
    <row r="153" spans="1:16" ht="75">
      <c r="A153" s="526"/>
      <c r="B153" s="535" t="s">
        <v>3208</v>
      </c>
      <c r="C153" s="528" t="s">
        <v>3207</v>
      </c>
      <c r="D153" s="526"/>
      <c r="E153" s="526"/>
      <c r="F153" s="526" t="s">
        <v>3202</v>
      </c>
      <c r="G153" s="526"/>
      <c r="H153" s="526"/>
      <c r="I153" s="526"/>
      <c r="J153" s="528" t="s">
        <v>3192</v>
      </c>
      <c r="K153" s="526"/>
      <c r="L153" s="530" t="s">
        <v>19</v>
      </c>
      <c r="M153" s="526"/>
      <c r="N153" s="526"/>
      <c r="O153" s="526"/>
      <c r="P153" s="526"/>
    </row>
    <row r="154" spans="1:16" ht="45">
      <c r="A154" s="526"/>
      <c r="B154" s="531" t="s">
        <v>3197</v>
      </c>
      <c r="C154" s="528" t="s">
        <v>3207</v>
      </c>
      <c r="D154" s="526"/>
      <c r="E154" s="526"/>
      <c r="F154" s="526" t="s">
        <v>3203</v>
      </c>
      <c r="G154" s="526"/>
      <c r="H154" s="526"/>
      <c r="I154" s="526"/>
      <c r="J154" s="528" t="s">
        <v>3192</v>
      </c>
      <c r="K154" s="526"/>
      <c r="L154" s="530" t="s">
        <v>19</v>
      </c>
      <c r="M154" s="526"/>
      <c r="N154" s="526"/>
      <c r="O154" s="526"/>
      <c r="P154" s="526"/>
    </row>
    <row r="155" spans="1:16" ht="45">
      <c r="A155" s="526"/>
      <c r="B155" s="531" t="s">
        <v>3198</v>
      </c>
      <c r="C155" s="528" t="s">
        <v>3207</v>
      </c>
      <c r="D155" s="526"/>
      <c r="E155" s="526"/>
      <c r="F155" s="526" t="s">
        <v>3204</v>
      </c>
      <c r="G155" s="526"/>
      <c r="H155" s="526"/>
      <c r="I155" s="526"/>
      <c r="J155" s="528" t="s">
        <v>3192</v>
      </c>
      <c r="K155" s="526"/>
      <c r="L155" s="530" t="s">
        <v>19</v>
      </c>
      <c r="M155" s="526"/>
      <c r="N155" s="526"/>
      <c r="O155" s="526"/>
      <c r="P155" s="526"/>
    </row>
    <row r="156" spans="1:16" ht="45">
      <c r="A156" s="526"/>
      <c r="B156" s="531" t="s">
        <v>3194</v>
      </c>
      <c r="C156" s="528" t="s">
        <v>3207</v>
      </c>
      <c r="D156" s="526"/>
      <c r="E156" s="526"/>
      <c r="F156" s="526" t="s">
        <v>3210</v>
      </c>
      <c r="G156" s="526"/>
      <c r="H156" s="526"/>
      <c r="I156" s="526"/>
      <c r="J156" s="528" t="s">
        <v>3192</v>
      </c>
      <c r="K156" s="526"/>
      <c r="L156" s="530" t="s">
        <v>19</v>
      </c>
      <c r="M156" s="526"/>
      <c r="N156" s="526"/>
      <c r="O156" s="526"/>
      <c r="P156" s="526"/>
    </row>
    <row r="157" spans="1:16" ht="45">
      <c r="A157" s="526"/>
      <c r="B157" s="531" t="s">
        <v>3212</v>
      </c>
      <c r="C157" s="528" t="s">
        <v>3207</v>
      </c>
      <c r="D157" s="526"/>
      <c r="E157" s="526"/>
      <c r="F157" s="526" t="s">
        <v>3211</v>
      </c>
      <c r="G157" s="526"/>
      <c r="H157" s="526"/>
      <c r="I157" s="526"/>
      <c r="J157" s="528" t="s">
        <v>3192</v>
      </c>
      <c r="K157" s="526"/>
      <c r="L157" s="530" t="s">
        <v>19</v>
      </c>
      <c r="M157" s="526"/>
      <c r="N157" s="526"/>
      <c r="O157" s="526"/>
      <c r="P157" s="526"/>
    </row>
    <row r="158" spans="1:16" ht="45">
      <c r="A158" s="526"/>
      <c r="B158" s="531" t="s">
        <v>3213</v>
      </c>
      <c r="C158" s="528" t="s">
        <v>3207</v>
      </c>
      <c r="D158" s="526"/>
      <c r="E158" s="526"/>
      <c r="F158" s="526" t="s">
        <v>3205</v>
      </c>
      <c r="G158" s="526"/>
      <c r="H158" s="526"/>
      <c r="I158" s="526"/>
      <c r="J158" s="528" t="s">
        <v>3192</v>
      </c>
      <c r="K158" s="526"/>
      <c r="L158" s="530" t="s">
        <v>19</v>
      </c>
      <c r="M158" s="526"/>
      <c r="N158" s="526"/>
      <c r="O158" s="526"/>
      <c r="P158" s="526"/>
    </row>
    <row r="159" spans="1:16" ht="45">
      <c r="A159" s="328"/>
      <c r="B159" s="536" t="s">
        <v>3209</v>
      </c>
      <c r="C159" s="528" t="s">
        <v>3207</v>
      </c>
      <c r="D159" s="328"/>
      <c r="E159" s="328"/>
      <c r="F159" s="537">
        <v>18515.02</v>
      </c>
      <c r="G159" s="328"/>
      <c r="H159" s="328"/>
      <c r="I159" s="328"/>
      <c r="J159" s="528" t="s">
        <v>3192</v>
      </c>
      <c r="K159" s="328"/>
      <c r="L159" s="530" t="s">
        <v>19</v>
      </c>
      <c r="M159" s="328"/>
      <c r="N159" s="328"/>
      <c r="O159" s="328"/>
      <c r="P159" s="328"/>
    </row>
  </sheetData>
  <mergeCells count="14">
    <mergeCell ref="M2:P2"/>
    <mergeCell ref="A1:P1"/>
    <mergeCell ref="A2:A3"/>
    <mergeCell ref="B2:B3"/>
    <mergeCell ref="C2:C3"/>
    <mergeCell ref="D2:D3"/>
    <mergeCell ref="E2:E3"/>
    <mergeCell ref="F2:F3"/>
    <mergeCell ref="H2:H3"/>
    <mergeCell ref="I2:I3"/>
    <mergeCell ref="J2:J3"/>
    <mergeCell ref="K2:K3"/>
    <mergeCell ref="L2:L3"/>
    <mergeCell ref="G2:G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T35"/>
  <sheetViews>
    <sheetView topLeftCell="A25" workbookViewId="0">
      <selection activeCell="B38" sqref="B38"/>
    </sheetView>
  </sheetViews>
  <sheetFormatPr defaultRowHeight="15.75"/>
  <cols>
    <col min="1" max="1" width="5.5703125" style="69" customWidth="1"/>
    <col min="2" max="2" width="22.7109375" style="69" customWidth="1"/>
    <col min="3" max="3" width="50.42578125" style="69" customWidth="1"/>
    <col min="4" max="4" width="44.42578125" style="69" customWidth="1"/>
    <col min="5" max="8" width="9.140625" style="69"/>
    <col min="9" max="9" width="0.140625" style="69" customWidth="1"/>
    <col min="10" max="14" width="9.140625" style="69" hidden="1" customWidth="1"/>
    <col min="15" max="16384" width="9.140625" style="69"/>
  </cols>
  <sheetData>
    <row r="1" spans="1:20" ht="57.75" customHeight="1">
      <c r="A1" s="604" t="s">
        <v>0</v>
      </c>
      <c r="B1" s="606" t="s">
        <v>1</v>
      </c>
      <c r="C1" s="603" t="s">
        <v>2</v>
      </c>
      <c r="D1" s="603" t="s">
        <v>12</v>
      </c>
      <c r="E1" s="68"/>
      <c r="F1" s="68"/>
      <c r="G1" s="68"/>
      <c r="H1" s="68"/>
      <c r="I1" s="68"/>
      <c r="J1" s="68"/>
      <c r="K1" s="68"/>
      <c r="L1" s="68"/>
      <c r="M1" s="68"/>
      <c r="N1" s="68"/>
      <c r="O1" s="68"/>
      <c r="P1" s="68"/>
      <c r="Q1" s="68"/>
      <c r="R1" s="68"/>
      <c r="S1" s="68"/>
      <c r="T1" s="68"/>
    </row>
    <row r="2" spans="1:20" ht="81.75" customHeight="1">
      <c r="A2" s="605"/>
      <c r="B2" s="607"/>
      <c r="C2" s="603"/>
      <c r="D2" s="603"/>
      <c r="E2" s="68"/>
      <c r="F2" s="68"/>
      <c r="G2" s="68"/>
      <c r="H2" s="68"/>
      <c r="I2" s="68"/>
      <c r="J2" s="68"/>
      <c r="K2" s="68"/>
      <c r="L2" s="68"/>
      <c r="M2" s="68"/>
      <c r="N2" s="68"/>
      <c r="O2" s="68"/>
      <c r="P2" s="68"/>
      <c r="Q2" s="68"/>
      <c r="R2" s="68"/>
      <c r="S2" s="68"/>
      <c r="T2" s="68"/>
    </row>
    <row r="3" spans="1:20" s="149" customFormat="1" ht="84" customHeight="1">
      <c r="A3" s="146">
        <v>1</v>
      </c>
      <c r="B3" s="147" t="s">
        <v>39</v>
      </c>
      <c r="C3" s="147" t="s">
        <v>1221</v>
      </c>
      <c r="D3" s="147" t="s">
        <v>19</v>
      </c>
      <c r="E3" s="148"/>
      <c r="F3" s="148"/>
      <c r="G3" s="148"/>
      <c r="H3" s="148"/>
      <c r="I3" s="148"/>
      <c r="J3" s="148"/>
      <c r="K3" s="148"/>
      <c r="L3" s="148"/>
      <c r="M3" s="148"/>
      <c r="N3" s="148"/>
      <c r="O3" s="148"/>
      <c r="P3" s="148"/>
      <c r="Q3" s="148"/>
      <c r="R3" s="148"/>
      <c r="S3" s="148"/>
      <c r="T3" s="148"/>
    </row>
    <row r="4" spans="1:20" s="149" customFormat="1" ht="111.75" customHeight="1">
      <c r="A4" s="150">
        <v>2</v>
      </c>
      <c r="B4" s="147" t="s">
        <v>39</v>
      </c>
      <c r="C4" s="147" t="s">
        <v>1222</v>
      </c>
      <c r="D4" s="147" t="s">
        <v>19</v>
      </c>
      <c r="E4" s="148"/>
      <c r="F4" s="148"/>
      <c r="G4" s="148"/>
      <c r="H4" s="148"/>
      <c r="I4" s="148"/>
      <c r="J4" s="148"/>
      <c r="K4" s="148"/>
      <c r="L4" s="148"/>
      <c r="M4" s="148"/>
      <c r="N4" s="148"/>
      <c r="O4" s="148"/>
      <c r="P4" s="148"/>
      <c r="Q4" s="148"/>
      <c r="R4" s="148"/>
      <c r="S4" s="148"/>
      <c r="T4" s="148"/>
    </row>
    <row r="5" spans="1:20" s="149" customFormat="1" ht="68.25" customHeight="1">
      <c r="A5" s="146">
        <v>3</v>
      </c>
      <c r="B5" s="147" t="s">
        <v>39</v>
      </c>
      <c r="C5" s="147" t="s">
        <v>1223</v>
      </c>
      <c r="D5" s="147" t="s">
        <v>19</v>
      </c>
      <c r="E5" s="148"/>
      <c r="F5" s="148"/>
      <c r="G5" s="148"/>
      <c r="H5" s="148"/>
      <c r="I5" s="148"/>
      <c r="J5" s="148"/>
      <c r="K5" s="148"/>
      <c r="L5" s="148"/>
      <c r="M5" s="148"/>
      <c r="N5" s="148"/>
      <c r="O5" s="148"/>
      <c r="P5" s="148"/>
      <c r="Q5" s="148"/>
      <c r="R5" s="148"/>
      <c r="S5" s="148"/>
      <c r="T5" s="148"/>
    </row>
    <row r="6" spans="1:20" s="149" customFormat="1" ht="278.25" customHeight="1">
      <c r="A6" s="150">
        <v>4</v>
      </c>
      <c r="B6" s="147" t="s">
        <v>39</v>
      </c>
      <c r="C6" s="147" t="s">
        <v>1229</v>
      </c>
      <c r="D6" s="147" t="s">
        <v>19</v>
      </c>
      <c r="E6" s="148"/>
      <c r="F6" s="148"/>
      <c r="G6" s="148"/>
      <c r="H6" s="148"/>
      <c r="I6" s="148"/>
      <c r="J6" s="148"/>
      <c r="K6" s="148"/>
      <c r="L6" s="148"/>
      <c r="M6" s="148"/>
      <c r="N6" s="148"/>
      <c r="O6" s="148"/>
      <c r="P6" s="148"/>
      <c r="Q6" s="148"/>
      <c r="R6" s="148"/>
      <c r="S6" s="148"/>
      <c r="T6" s="148"/>
    </row>
    <row r="7" spans="1:20" s="149" customFormat="1" ht="68.25" customHeight="1">
      <c r="A7" s="146">
        <v>5</v>
      </c>
      <c r="B7" s="147" t="s">
        <v>39</v>
      </c>
      <c r="C7" s="147" t="s">
        <v>761</v>
      </c>
      <c r="D7" s="147" t="s">
        <v>19</v>
      </c>
      <c r="E7" s="148"/>
      <c r="F7" s="148"/>
      <c r="G7" s="148"/>
      <c r="H7" s="148"/>
      <c r="I7" s="148"/>
      <c r="J7" s="148"/>
      <c r="K7" s="148"/>
      <c r="L7" s="148"/>
      <c r="M7" s="148"/>
      <c r="N7" s="148"/>
      <c r="O7" s="148"/>
      <c r="P7" s="148"/>
      <c r="Q7" s="148"/>
      <c r="R7" s="148"/>
      <c r="S7" s="148"/>
      <c r="T7" s="148"/>
    </row>
    <row r="8" spans="1:20" s="149" customFormat="1" ht="104.25" customHeight="1">
      <c r="A8" s="150">
        <v>6</v>
      </c>
      <c r="B8" s="147" t="s">
        <v>39</v>
      </c>
      <c r="C8" s="147" t="s">
        <v>1224</v>
      </c>
      <c r="D8" s="147" t="s">
        <v>19</v>
      </c>
      <c r="E8" s="148"/>
      <c r="F8" s="148"/>
      <c r="G8" s="148"/>
      <c r="H8" s="148"/>
      <c r="I8" s="148"/>
      <c r="J8" s="148"/>
      <c r="K8" s="148"/>
      <c r="L8" s="148"/>
      <c r="M8" s="148"/>
      <c r="N8" s="148"/>
      <c r="O8" s="148"/>
      <c r="P8" s="148"/>
      <c r="Q8" s="148"/>
      <c r="R8" s="148"/>
      <c r="S8" s="148"/>
      <c r="T8" s="148"/>
    </row>
    <row r="9" spans="1:20" s="149" customFormat="1" ht="125.25" customHeight="1">
      <c r="A9" s="146">
        <v>7</v>
      </c>
      <c r="B9" s="147" t="s">
        <v>39</v>
      </c>
      <c r="C9" s="147" t="s">
        <v>1225</v>
      </c>
      <c r="D9" s="147" t="s">
        <v>19</v>
      </c>
      <c r="E9" s="148"/>
      <c r="F9" s="148"/>
      <c r="G9" s="148"/>
      <c r="H9" s="148"/>
      <c r="I9" s="148"/>
      <c r="J9" s="148"/>
      <c r="K9" s="148"/>
      <c r="L9" s="148"/>
      <c r="M9" s="148"/>
      <c r="N9" s="148"/>
      <c r="O9" s="148"/>
      <c r="P9" s="148"/>
      <c r="Q9" s="148"/>
      <c r="R9" s="148"/>
      <c r="S9" s="148"/>
      <c r="T9" s="148"/>
    </row>
    <row r="10" spans="1:20" s="149" customFormat="1" ht="114" customHeight="1">
      <c r="A10" s="150">
        <v>8</v>
      </c>
      <c r="B10" s="147" t="s">
        <v>39</v>
      </c>
      <c r="C10" s="147" t="s">
        <v>1226</v>
      </c>
      <c r="D10" s="147" t="s">
        <v>19</v>
      </c>
      <c r="E10" s="148"/>
      <c r="F10" s="148"/>
      <c r="G10" s="148"/>
      <c r="H10" s="148"/>
      <c r="I10" s="148"/>
      <c r="J10" s="148"/>
      <c r="K10" s="148"/>
      <c r="L10" s="148"/>
      <c r="M10" s="148"/>
      <c r="N10" s="148"/>
      <c r="O10" s="148"/>
      <c r="P10" s="148"/>
      <c r="Q10" s="148"/>
      <c r="R10" s="148"/>
      <c r="S10" s="148"/>
      <c r="T10" s="148"/>
    </row>
    <row r="11" spans="1:20" s="149" customFormat="1" ht="153" customHeight="1">
      <c r="A11" s="146">
        <v>9</v>
      </c>
      <c r="B11" s="147" t="s">
        <v>39</v>
      </c>
      <c r="C11" s="147" t="s">
        <v>1228</v>
      </c>
      <c r="D11" s="147" t="s">
        <v>19</v>
      </c>
      <c r="E11" s="148"/>
      <c r="F11" s="148"/>
      <c r="G11" s="148"/>
      <c r="H11" s="148"/>
      <c r="I11" s="148"/>
      <c r="J11" s="148"/>
      <c r="K11" s="148"/>
      <c r="L11" s="148"/>
      <c r="M11" s="148"/>
      <c r="N11" s="148"/>
      <c r="O11" s="148"/>
      <c r="P11" s="148"/>
      <c r="Q11" s="148"/>
      <c r="R11" s="148"/>
      <c r="S11" s="148"/>
      <c r="T11" s="148"/>
    </row>
    <row r="12" spans="1:20" s="149" customFormat="1" ht="68.25" customHeight="1">
      <c r="A12" s="150">
        <v>10</v>
      </c>
      <c r="B12" s="147" t="s">
        <v>39</v>
      </c>
      <c r="C12" s="147" t="s">
        <v>1220</v>
      </c>
      <c r="D12" s="147" t="s">
        <v>19</v>
      </c>
      <c r="E12" s="148"/>
      <c r="F12" s="148"/>
      <c r="G12" s="148"/>
      <c r="H12" s="148"/>
      <c r="I12" s="148"/>
      <c r="J12" s="148"/>
      <c r="K12" s="148"/>
      <c r="L12" s="148"/>
      <c r="M12" s="148"/>
      <c r="N12" s="148"/>
      <c r="O12" s="148"/>
      <c r="P12" s="148"/>
      <c r="Q12" s="148"/>
      <c r="R12" s="148"/>
      <c r="S12" s="148"/>
      <c r="T12" s="148"/>
    </row>
    <row r="13" spans="1:20" s="149" customFormat="1" ht="85.5" customHeight="1">
      <c r="A13" s="146">
        <v>11</v>
      </c>
      <c r="B13" s="147" t="s">
        <v>39</v>
      </c>
      <c r="C13" s="147" t="s">
        <v>1254</v>
      </c>
      <c r="D13" s="147" t="s">
        <v>19</v>
      </c>
      <c r="E13" s="148"/>
      <c r="F13" s="148"/>
      <c r="G13" s="148"/>
      <c r="H13" s="148"/>
      <c r="I13" s="148"/>
      <c r="J13" s="148"/>
      <c r="K13" s="148"/>
      <c r="L13" s="148"/>
      <c r="M13" s="148"/>
      <c r="N13" s="148"/>
      <c r="O13" s="148"/>
      <c r="P13" s="148"/>
      <c r="Q13" s="148"/>
      <c r="R13" s="148"/>
      <c r="S13" s="148"/>
      <c r="T13" s="148"/>
    </row>
    <row r="14" spans="1:20" s="149" customFormat="1" ht="73.5" customHeight="1">
      <c r="A14" s="150">
        <v>12</v>
      </c>
      <c r="B14" s="147" t="s">
        <v>39</v>
      </c>
      <c r="C14" s="147" t="s">
        <v>1227</v>
      </c>
      <c r="D14" s="147" t="s">
        <v>19</v>
      </c>
      <c r="E14" s="148"/>
      <c r="F14" s="148"/>
      <c r="G14" s="148"/>
      <c r="H14" s="148"/>
      <c r="I14" s="148"/>
      <c r="J14" s="148"/>
      <c r="K14" s="148"/>
      <c r="L14" s="148"/>
      <c r="M14" s="148"/>
      <c r="N14" s="148"/>
      <c r="O14" s="148"/>
      <c r="P14" s="148"/>
      <c r="Q14" s="148"/>
      <c r="R14" s="148"/>
      <c r="S14" s="148"/>
      <c r="T14" s="148"/>
    </row>
    <row r="15" spans="1:20" s="149" customFormat="1" ht="72" customHeight="1">
      <c r="A15" s="146">
        <v>13</v>
      </c>
      <c r="B15" s="147" t="s">
        <v>39</v>
      </c>
      <c r="C15" s="147" t="s">
        <v>40</v>
      </c>
      <c r="D15" s="147" t="s">
        <v>19</v>
      </c>
      <c r="E15" s="148"/>
      <c r="F15" s="148"/>
      <c r="G15" s="148"/>
      <c r="H15" s="148"/>
      <c r="I15" s="148"/>
      <c r="J15" s="148"/>
      <c r="K15" s="148"/>
      <c r="L15" s="148"/>
      <c r="M15" s="148"/>
      <c r="N15" s="148"/>
      <c r="O15" s="148"/>
      <c r="P15" s="148"/>
      <c r="Q15" s="148"/>
      <c r="R15" s="148"/>
      <c r="S15" s="148"/>
      <c r="T15" s="148"/>
    </row>
    <row r="16" spans="1:20" s="149" customFormat="1" ht="63">
      <c r="A16" s="150">
        <v>14</v>
      </c>
      <c r="B16" s="147" t="s">
        <v>39</v>
      </c>
      <c r="C16" s="147" t="s">
        <v>42</v>
      </c>
      <c r="D16" s="147" t="s">
        <v>19</v>
      </c>
      <c r="E16" s="148"/>
      <c r="F16" s="148"/>
      <c r="G16" s="148"/>
      <c r="H16" s="148"/>
      <c r="I16" s="148"/>
      <c r="J16" s="148"/>
      <c r="K16" s="148"/>
      <c r="L16" s="148"/>
      <c r="M16" s="148"/>
      <c r="N16" s="148"/>
      <c r="O16" s="148"/>
      <c r="P16" s="148"/>
      <c r="Q16" s="148"/>
      <c r="R16" s="148"/>
      <c r="S16" s="148"/>
      <c r="T16" s="148"/>
    </row>
    <row r="17" spans="1:20" s="149" customFormat="1" ht="118.5" customHeight="1">
      <c r="A17" s="146">
        <v>15</v>
      </c>
      <c r="B17" s="147" t="s">
        <v>39</v>
      </c>
      <c r="C17" s="147" t="s">
        <v>1252</v>
      </c>
      <c r="D17" s="147" t="s">
        <v>19</v>
      </c>
      <c r="E17" s="148"/>
      <c r="F17" s="148"/>
      <c r="G17" s="148"/>
      <c r="H17" s="148"/>
      <c r="I17" s="148"/>
      <c r="J17" s="148"/>
      <c r="K17" s="148"/>
      <c r="L17" s="148"/>
      <c r="M17" s="148"/>
      <c r="N17" s="148"/>
      <c r="O17" s="148"/>
      <c r="P17" s="148"/>
      <c r="Q17" s="148"/>
      <c r="R17" s="148"/>
      <c r="S17" s="148"/>
      <c r="T17" s="148"/>
    </row>
    <row r="18" spans="1:20" s="154" customFormat="1" ht="84" customHeight="1">
      <c r="A18" s="151">
        <v>16</v>
      </c>
      <c r="B18" s="152" t="s">
        <v>39</v>
      </c>
      <c r="C18" s="158" t="s">
        <v>1679</v>
      </c>
      <c r="D18" s="153" t="s">
        <v>1699</v>
      </c>
    </row>
    <row r="19" spans="1:20" s="154" customFormat="1" ht="70.5" customHeight="1">
      <c r="A19" s="151">
        <v>17</v>
      </c>
      <c r="B19" s="152" t="s">
        <v>39</v>
      </c>
      <c r="C19" s="158" t="s">
        <v>1680</v>
      </c>
      <c r="D19" s="153" t="s">
        <v>1699</v>
      </c>
    </row>
    <row r="20" spans="1:20" s="154" customFormat="1" ht="47.25">
      <c r="A20" s="151">
        <v>18</v>
      </c>
      <c r="B20" s="152" t="s">
        <v>1678</v>
      </c>
      <c r="C20" s="158" t="s">
        <v>1681</v>
      </c>
      <c r="D20" s="153" t="s">
        <v>1699</v>
      </c>
    </row>
    <row r="21" spans="1:20" s="154" customFormat="1" ht="60.75" customHeight="1">
      <c r="A21" s="151">
        <v>19</v>
      </c>
      <c r="B21" s="152" t="s">
        <v>1678</v>
      </c>
      <c r="C21" s="158" t="s">
        <v>1682</v>
      </c>
      <c r="D21" s="153" t="s">
        <v>1699</v>
      </c>
    </row>
    <row r="22" spans="1:20" ht="45">
      <c r="A22" s="155">
        <v>20</v>
      </c>
      <c r="B22" s="159" t="s">
        <v>1712</v>
      </c>
      <c r="C22" s="160" t="s">
        <v>1713</v>
      </c>
      <c r="D22" s="161" t="s">
        <v>1699</v>
      </c>
    </row>
    <row r="23" spans="1:20" ht="45">
      <c r="A23" s="156">
        <v>21</v>
      </c>
      <c r="B23" s="159" t="s">
        <v>1712</v>
      </c>
      <c r="C23" s="160" t="s">
        <v>1714</v>
      </c>
      <c r="D23" s="161" t="s">
        <v>1699</v>
      </c>
    </row>
    <row r="24" spans="1:20" ht="45">
      <c r="A24" s="162">
        <v>22</v>
      </c>
      <c r="B24" s="163" t="s">
        <v>1712</v>
      </c>
      <c r="C24" s="164" t="s">
        <v>1715</v>
      </c>
      <c r="D24" s="153" t="s">
        <v>1699</v>
      </c>
    </row>
    <row r="25" spans="1:20" ht="45">
      <c r="A25" s="156">
        <v>23</v>
      </c>
      <c r="B25" s="163" t="s">
        <v>1712</v>
      </c>
      <c r="C25" s="164" t="s">
        <v>1716</v>
      </c>
      <c r="D25" s="153" t="s">
        <v>1699</v>
      </c>
    </row>
    <row r="26" spans="1:20" ht="45">
      <c r="A26" s="162">
        <v>24</v>
      </c>
      <c r="B26" s="163" t="s">
        <v>1712</v>
      </c>
      <c r="C26" s="164" t="s">
        <v>1717</v>
      </c>
      <c r="D26" s="153" t="s">
        <v>1699</v>
      </c>
    </row>
    <row r="27" spans="1:20" ht="45">
      <c r="A27" s="156">
        <v>25</v>
      </c>
      <c r="B27" s="163" t="s">
        <v>1712</v>
      </c>
      <c r="C27" s="164" t="s">
        <v>1718</v>
      </c>
      <c r="D27" s="153" t="s">
        <v>1699</v>
      </c>
    </row>
    <row r="28" spans="1:20" ht="45">
      <c r="A28" s="162">
        <v>26</v>
      </c>
      <c r="B28" s="163" t="s">
        <v>1712</v>
      </c>
      <c r="C28" s="164" t="s">
        <v>1719</v>
      </c>
      <c r="D28" s="153" t="s">
        <v>1699</v>
      </c>
    </row>
    <row r="29" spans="1:20" ht="45">
      <c r="A29" s="156">
        <v>27</v>
      </c>
      <c r="B29" s="163" t="s">
        <v>1712</v>
      </c>
      <c r="C29" s="164" t="s">
        <v>1720</v>
      </c>
      <c r="D29" s="153" t="s">
        <v>1699</v>
      </c>
    </row>
    <row r="30" spans="1:20" ht="45">
      <c r="A30" s="162">
        <v>28</v>
      </c>
      <c r="B30" s="163" t="s">
        <v>1712</v>
      </c>
      <c r="C30" s="164" t="s">
        <v>1721</v>
      </c>
      <c r="D30" s="153" t="s">
        <v>1699</v>
      </c>
    </row>
    <row r="31" spans="1:20" ht="45">
      <c r="A31" s="156">
        <v>29</v>
      </c>
      <c r="B31" s="163" t="s">
        <v>1712</v>
      </c>
      <c r="C31" s="164" t="s">
        <v>1722</v>
      </c>
      <c r="D31" s="153" t="s">
        <v>1699</v>
      </c>
    </row>
    <row r="32" spans="1:20" ht="45">
      <c r="A32" s="162">
        <v>30</v>
      </c>
      <c r="B32" s="163" t="s">
        <v>1712</v>
      </c>
      <c r="C32" s="164" t="s">
        <v>1723</v>
      </c>
      <c r="D32" s="153" t="s">
        <v>1699</v>
      </c>
    </row>
    <row r="33" spans="1:4" ht="45">
      <c r="A33" s="156">
        <v>31</v>
      </c>
      <c r="B33" s="163" t="s">
        <v>1712</v>
      </c>
      <c r="C33" s="164" t="s">
        <v>1724</v>
      </c>
      <c r="D33" s="153" t="s">
        <v>1699</v>
      </c>
    </row>
    <row r="34" spans="1:4">
      <c r="A34" s="157"/>
    </row>
    <row r="35" spans="1:4">
      <c r="A35" s="156"/>
    </row>
  </sheetData>
  <mergeCells count="4">
    <mergeCell ref="D1:D2"/>
    <mergeCell ref="A1:A2"/>
    <mergeCell ref="B1:B2"/>
    <mergeCell ref="C1:C2"/>
  </mergeCells>
  <pageMargins left="0.70866141732283472" right="0.70866141732283472" top="0.74803149606299213" bottom="0.74803149606299213" header="0.31496062992125984" footer="0.31496062992125984"/>
  <pageSetup paperSize="9" scale="35" orientation="portrait" verticalDpi="0" r:id="rId1"/>
  <rowBreaks count="2" manualBreakCount="2">
    <brk id="9" max="33" man="1"/>
    <brk id="21" max="16383"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Имущество МО</vt:lpstr>
      <vt:lpstr>МУП</vt:lpstr>
      <vt:lpstr>Казна</vt:lpstr>
      <vt:lpstr>жилые дома ЕМР</vt:lpstr>
      <vt:lpstr>Удаленные из реестра</vt:lpstr>
      <vt:lpstr>Детские площадки</vt:lpstr>
      <vt:lpstr>Аварийное жилье</vt:lpstr>
      <vt:lpstr>Движимое имущество</vt:lpstr>
      <vt:lpstr>Электролинии</vt:lpstr>
      <vt:lpstr>ГРПШ</vt:lpstr>
      <vt:lpstr>Лист1</vt:lpstr>
      <vt:lpstr>Не в казне</vt:lpstr>
      <vt:lpstr>Лист2</vt:lpstr>
      <vt:lpstr>Лист3</vt:lpstr>
      <vt:lpstr>'Детские площадки'!Область_печати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2021-03-18T07:24:38Z</dcterms:modified>
</cp:coreProperties>
</file>